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r Yemi K\Desktop\"/>
    </mc:Choice>
  </mc:AlternateContent>
  <xr:revisionPtr revIDLastSave="0" documentId="13_ncr:1_{EF55835F-9327-4566-9A12-8DB80A847939}" xr6:coauthVersionLast="37" xr6:coauthVersionMax="37" xr10:uidLastSave="{00000000-0000-0000-0000-000000000000}"/>
  <bookViews>
    <workbookView xWindow="0" yWindow="0" windowWidth="16245" windowHeight="6555" xr2:uid="{DF2D25D0-A1F3-498D-8DFE-9F247DB00425}"/>
  </bookViews>
  <sheets>
    <sheet name="Imports" sheetId="1" r:id="rId1"/>
    <sheet name="Truck Out PMS " sheetId="2" r:id="rId2"/>
    <sheet name="Truck Out AGO" sheetId="3" r:id="rId3"/>
    <sheet name="Truck Out HHK" sheetId="4" r:id="rId4"/>
    <sheet name="Truck Out ATK" sheetId="5" r:id="rId5"/>
    <sheet name="Truck Out Summary" sheetId="6" r:id="rId6"/>
    <sheet name="LPG Truck Out and Imports" sheetId="7" r:id="rId7"/>
  </sheets>
  <definedNames>
    <definedName name="_xlnm.Print_Area" localSheetId="0">Imports!$A$1:$G$17</definedName>
    <definedName name="_xlnm.Print_Area" localSheetId="2">'Truck Out AGO'!$A$1:$J$48</definedName>
    <definedName name="_xlnm.Print_Area" localSheetId="4">'Truck Out ATK'!$A$1:$J$48</definedName>
    <definedName name="_xlnm.Print_Area" localSheetId="3">'Truck Out HHK'!$A$1:$J$48</definedName>
    <definedName name="_xlnm.Print_Area" localSheetId="1">'Truck Out PMS '!$A$1:$J$48</definedName>
    <definedName name="_xlnm.Print_Area" localSheetId="5">'Truck Out Summary'!$A$1:$M$51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46" i="6" l="1"/>
  <c r="H46" i="6"/>
  <c r="E46" i="6"/>
  <c r="L45" i="6"/>
  <c r="L46" i="6" s="1"/>
  <c r="K45" i="6"/>
  <c r="K46" i="6" s="1"/>
  <c r="J45" i="6"/>
  <c r="I45" i="6"/>
  <c r="H45" i="6"/>
  <c r="F45" i="6"/>
  <c r="F46" i="6" s="1"/>
  <c r="E45" i="6"/>
  <c r="C45" i="6"/>
  <c r="C46" i="6" s="1"/>
  <c r="B45" i="6"/>
  <c r="B46" i="6" s="1"/>
  <c r="J44" i="6"/>
  <c r="D44" i="6"/>
  <c r="J43" i="6"/>
  <c r="D43" i="6"/>
  <c r="J42" i="6"/>
  <c r="D42" i="6"/>
  <c r="J41" i="6"/>
  <c r="D41" i="6"/>
  <c r="J40" i="6"/>
  <c r="D40" i="6"/>
  <c r="J39" i="6"/>
  <c r="D39" i="6"/>
  <c r="J38" i="6"/>
  <c r="D38" i="6"/>
  <c r="J37" i="6"/>
  <c r="D37" i="6"/>
  <c r="J36" i="6"/>
  <c r="D36" i="6"/>
  <c r="J35" i="6"/>
  <c r="D35" i="6"/>
  <c r="J34" i="6"/>
  <c r="D34" i="6"/>
  <c r="J33" i="6"/>
  <c r="D33" i="6"/>
  <c r="J32" i="6"/>
  <c r="D32" i="6"/>
  <c r="J31" i="6"/>
  <c r="D31" i="6"/>
  <c r="J30" i="6"/>
  <c r="D30" i="6"/>
  <c r="J29" i="6"/>
  <c r="D29" i="6"/>
  <c r="J28" i="6"/>
  <c r="D28" i="6"/>
  <c r="J27" i="6"/>
  <c r="D27" i="6"/>
  <c r="J26" i="6"/>
  <c r="D26" i="6"/>
  <c r="J25" i="6"/>
  <c r="D25" i="6"/>
  <c r="J24" i="6"/>
  <c r="D24" i="6"/>
  <c r="J23" i="6"/>
  <c r="D23" i="6"/>
  <c r="J22" i="6"/>
  <c r="D22" i="6"/>
  <c r="J21" i="6"/>
  <c r="D21" i="6"/>
  <c r="J20" i="6"/>
  <c r="D20" i="6"/>
  <c r="J19" i="6"/>
  <c r="D19" i="6"/>
  <c r="J18" i="6"/>
  <c r="D18" i="6"/>
  <c r="J17" i="6"/>
  <c r="D17" i="6"/>
  <c r="J16" i="6"/>
  <c r="D16" i="6"/>
  <c r="J15" i="6"/>
  <c r="D15" i="6"/>
  <c r="J14" i="6"/>
  <c r="D14" i="6"/>
  <c r="J13" i="6"/>
  <c r="D13" i="6"/>
  <c r="J12" i="6"/>
  <c r="D12" i="6"/>
  <c r="J11" i="6"/>
  <c r="D11" i="6"/>
  <c r="J10" i="6"/>
  <c r="D10" i="6"/>
  <c r="J9" i="6"/>
  <c r="D9" i="6"/>
  <c r="J8" i="6"/>
  <c r="D8" i="6"/>
  <c r="D45" i="6" s="1"/>
  <c r="G43" i="5"/>
  <c r="G44" i="5" s="1"/>
  <c r="F43" i="5"/>
  <c r="E43" i="5"/>
  <c r="E44" i="5" s="1"/>
  <c r="D43" i="5"/>
  <c r="C43" i="5"/>
  <c r="C44" i="5" s="1"/>
  <c r="B43" i="5"/>
  <c r="I42" i="5"/>
  <c r="J42" i="5" s="1"/>
  <c r="H42" i="5"/>
  <c r="I41" i="5"/>
  <c r="J41" i="5" s="1"/>
  <c r="H41" i="5"/>
  <c r="J40" i="5"/>
  <c r="I40" i="5"/>
  <c r="H40" i="5"/>
  <c r="I39" i="5"/>
  <c r="J39" i="5" s="1"/>
  <c r="H39" i="5"/>
  <c r="I38" i="5"/>
  <c r="J38" i="5" s="1"/>
  <c r="H38" i="5"/>
  <c r="I37" i="5"/>
  <c r="J37" i="5" s="1"/>
  <c r="H37" i="5"/>
  <c r="J36" i="5"/>
  <c r="I36" i="5"/>
  <c r="H36" i="5"/>
  <c r="I35" i="5"/>
  <c r="J35" i="5" s="1"/>
  <c r="H35" i="5"/>
  <c r="I34" i="5"/>
  <c r="J34" i="5" s="1"/>
  <c r="H34" i="5"/>
  <c r="I33" i="5"/>
  <c r="J33" i="5" s="1"/>
  <c r="H33" i="5"/>
  <c r="J32" i="5"/>
  <c r="I32" i="5"/>
  <c r="H32" i="5"/>
  <c r="I31" i="5"/>
  <c r="J31" i="5" s="1"/>
  <c r="H31" i="5"/>
  <c r="I30" i="5"/>
  <c r="J30" i="5" s="1"/>
  <c r="H30" i="5"/>
  <c r="I29" i="5"/>
  <c r="J29" i="5" s="1"/>
  <c r="H29" i="5"/>
  <c r="J28" i="5"/>
  <c r="I28" i="5"/>
  <c r="H28" i="5"/>
  <c r="I27" i="5"/>
  <c r="J27" i="5" s="1"/>
  <c r="H27" i="5"/>
  <c r="I26" i="5"/>
  <c r="J26" i="5" s="1"/>
  <c r="H26" i="5"/>
  <c r="I25" i="5"/>
  <c r="J25" i="5" s="1"/>
  <c r="H25" i="5"/>
  <c r="J24" i="5"/>
  <c r="I24" i="5"/>
  <c r="H24" i="5"/>
  <c r="I23" i="5"/>
  <c r="J23" i="5" s="1"/>
  <c r="H23" i="5"/>
  <c r="I22" i="5"/>
  <c r="J22" i="5" s="1"/>
  <c r="H22" i="5"/>
  <c r="I21" i="5"/>
  <c r="J21" i="5" s="1"/>
  <c r="H21" i="5"/>
  <c r="J20" i="5"/>
  <c r="I20" i="5"/>
  <c r="H20" i="5"/>
  <c r="I19" i="5"/>
  <c r="J19" i="5" s="1"/>
  <c r="H19" i="5"/>
  <c r="I18" i="5"/>
  <c r="J18" i="5" s="1"/>
  <c r="H18" i="5"/>
  <c r="I17" i="5"/>
  <c r="J17" i="5" s="1"/>
  <c r="H17" i="5"/>
  <c r="J16" i="5"/>
  <c r="I16" i="5"/>
  <c r="H16" i="5"/>
  <c r="I15" i="5"/>
  <c r="J15" i="5" s="1"/>
  <c r="H15" i="5"/>
  <c r="I14" i="5"/>
  <c r="J14" i="5" s="1"/>
  <c r="H14" i="5"/>
  <c r="I13" i="5"/>
  <c r="J13" i="5" s="1"/>
  <c r="H13" i="5"/>
  <c r="J12" i="5"/>
  <c r="I12" i="5"/>
  <c r="H12" i="5"/>
  <c r="I11" i="5"/>
  <c r="J11" i="5" s="1"/>
  <c r="H11" i="5"/>
  <c r="I10" i="5"/>
  <c r="J10" i="5" s="1"/>
  <c r="H10" i="5"/>
  <c r="I9" i="5"/>
  <c r="J9" i="5" s="1"/>
  <c r="H9" i="5"/>
  <c r="J8" i="5"/>
  <c r="I8" i="5"/>
  <c r="H8" i="5"/>
  <c r="I7" i="5"/>
  <c r="J7" i="5" s="1"/>
  <c r="H7" i="5"/>
  <c r="J6" i="5"/>
  <c r="J43" i="5" s="1"/>
  <c r="I6" i="5"/>
  <c r="I43" i="5" s="1"/>
  <c r="I44" i="5" s="1"/>
  <c r="H6" i="5"/>
  <c r="H43" i="5" s="1"/>
  <c r="G43" i="4"/>
  <c r="G44" i="4" s="1"/>
  <c r="F43" i="4"/>
  <c r="E43" i="4"/>
  <c r="E44" i="4" s="1"/>
  <c r="D43" i="4"/>
  <c r="C43" i="4"/>
  <c r="C44" i="4" s="1"/>
  <c r="B43" i="4"/>
  <c r="I42" i="4"/>
  <c r="J42" i="4" s="1"/>
  <c r="H42" i="4"/>
  <c r="I41" i="4"/>
  <c r="J41" i="4" s="1"/>
  <c r="H41" i="4"/>
  <c r="J40" i="4"/>
  <c r="I40" i="4"/>
  <c r="H40" i="4"/>
  <c r="I39" i="4"/>
  <c r="J39" i="4" s="1"/>
  <c r="H39" i="4"/>
  <c r="I38" i="4"/>
  <c r="J38" i="4" s="1"/>
  <c r="H38" i="4"/>
  <c r="I37" i="4"/>
  <c r="J37" i="4" s="1"/>
  <c r="H37" i="4"/>
  <c r="J36" i="4"/>
  <c r="I36" i="4"/>
  <c r="H36" i="4"/>
  <c r="I35" i="4"/>
  <c r="J35" i="4" s="1"/>
  <c r="H35" i="4"/>
  <c r="I34" i="4"/>
  <c r="J34" i="4" s="1"/>
  <c r="H34" i="4"/>
  <c r="I33" i="4"/>
  <c r="J33" i="4" s="1"/>
  <c r="H33" i="4"/>
  <c r="J32" i="4"/>
  <c r="I32" i="4"/>
  <c r="H32" i="4"/>
  <c r="I31" i="4"/>
  <c r="J31" i="4" s="1"/>
  <c r="H31" i="4"/>
  <c r="I30" i="4"/>
  <c r="J30" i="4" s="1"/>
  <c r="H30" i="4"/>
  <c r="I29" i="4"/>
  <c r="J29" i="4" s="1"/>
  <c r="H29" i="4"/>
  <c r="J28" i="4"/>
  <c r="I28" i="4"/>
  <c r="H28" i="4"/>
  <c r="I27" i="4"/>
  <c r="J27" i="4" s="1"/>
  <c r="H27" i="4"/>
  <c r="I26" i="4"/>
  <c r="J26" i="4" s="1"/>
  <c r="H26" i="4"/>
  <c r="I25" i="4"/>
  <c r="J25" i="4" s="1"/>
  <c r="H25" i="4"/>
  <c r="J24" i="4"/>
  <c r="I24" i="4"/>
  <c r="H24" i="4"/>
  <c r="I23" i="4"/>
  <c r="J23" i="4" s="1"/>
  <c r="H23" i="4"/>
  <c r="I22" i="4"/>
  <c r="J22" i="4" s="1"/>
  <c r="H22" i="4"/>
  <c r="I21" i="4"/>
  <c r="J21" i="4" s="1"/>
  <c r="H21" i="4"/>
  <c r="J20" i="4"/>
  <c r="I20" i="4"/>
  <c r="H20" i="4"/>
  <c r="I19" i="4"/>
  <c r="J19" i="4" s="1"/>
  <c r="H19" i="4"/>
  <c r="I18" i="4"/>
  <c r="J18" i="4" s="1"/>
  <c r="H18" i="4"/>
  <c r="I17" i="4"/>
  <c r="J17" i="4" s="1"/>
  <c r="H17" i="4"/>
  <c r="J16" i="4"/>
  <c r="I16" i="4"/>
  <c r="H16" i="4"/>
  <c r="I15" i="4"/>
  <c r="J15" i="4" s="1"/>
  <c r="H15" i="4"/>
  <c r="I14" i="4"/>
  <c r="J14" i="4" s="1"/>
  <c r="H14" i="4"/>
  <c r="I13" i="4"/>
  <c r="J13" i="4" s="1"/>
  <c r="H13" i="4"/>
  <c r="J12" i="4"/>
  <c r="I12" i="4"/>
  <c r="H12" i="4"/>
  <c r="I11" i="4"/>
  <c r="J11" i="4" s="1"/>
  <c r="H11" i="4"/>
  <c r="I10" i="4"/>
  <c r="J10" i="4" s="1"/>
  <c r="H10" i="4"/>
  <c r="I9" i="4"/>
  <c r="J9" i="4" s="1"/>
  <c r="H9" i="4"/>
  <c r="J8" i="4"/>
  <c r="I8" i="4"/>
  <c r="H8" i="4"/>
  <c r="I7" i="4"/>
  <c r="J7" i="4" s="1"/>
  <c r="H7" i="4"/>
  <c r="I6" i="4"/>
  <c r="I43" i="4" s="1"/>
  <c r="I44" i="4" s="1"/>
  <c r="H6" i="4"/>
  <c r="H43" i="4" s="1"/>
  <c r="G43" i="3"/>
  <c r="G44" i="3" s="1"/>
  <c r="F43" i="3"/>
  <c r="E43" i="3"/>
  <c r="E44" i="3" s="1"/>
  <c r="D43" i="3"/>
  <c r="C43" i="3"/>
  <c r="C44" i="3" s="1"/>
  <c r="B43" i="3"/>
  <c r="J42" i="3"/>
  <c r="I42" i="3"/>
  <c r="H42" i="3"/>
  <c r="I41" i="3"/>
  <c r="J41" i="3" s="1"/>
  <c r="H41" i="3"/>
  <c r="J40" i="3"/>
  <c r="I40" i="3"/>
  <c r="H40" i="3"/>
  <c r="I39" i="3"/>
  <c r="J39" i="3" s="1"/>
  <c r="H39" i="3"/>
  <c r="J38" i="3"/>
  <c r="I38" i="3"/>
  <c r="H38" i="3"/>
  <c r="I37" i="3"/>
  <c r="J37" i="3" s="1"/>
  <c r="H37" i="3"/>
  <c r="J36" i="3"/>
  <c r="I36" i="3"/>
  <c r="H36" i="3"/>
  <c r="I35" i="3"/>
  <c r="J35" i="3" s="1"/>
  <c r="H35" i="3"/>
  <c r="J34" i="3"/>
  <c r="I34" i="3"/>
  <c r="H34" i="3"/>
  <c r="I33" i="3"/>
  <c r="J33" i="3" s="1"/>
  <c r="H33" i="3"/>
  <c r="J32" i="3"/>
  <c r="I32" i="3"/>
  <c r="H32" i="3"/>
  <c r="I31" i="3"/>
  <c r="J31" i="3" s="1"/>
  <c r="H31" i="3"/>
  <c r="J30" i="3"/>
  <c r="I30" i="3"/>
  <c r="H30" i="3"/>
  <c r="I29" i="3"/>
  <c r="J29" i="3" s="1"/>
  <c r="H29" i="3"/>
  <c r="J28" i="3"/>
  <c r="I28" i="3"/>
  <c r="H28" i="3"/>
  <c r="I27" i="3"/>
  <c r="J27" i="3" s="1"/>
  <c r="H27" i="3"/>
  <c r="J26" i="3"/>
  <c r="I26" i="3"/>
  <c r="H26" i="3"/>
  <c r="I25" i="3"/>
  <c r="J25" i="3" s="1"/>
  <c r="H25" i="3"/>
  <c r="J24" i="3"/>
  <c r="I24" i="3"/>
  <c r="H24" i="3"/>
  <c r="I23" i="3"/>
  <c r="J23" i="3" s="1"/>
  <c r="H23" i="3"/>
  <c r="J22" i="3"/>
  <c r="I22" i="3"/>
  <c r="H22" i="3"/>
  <c r="I21" i="3"/>
  <c r="J21" i="3" s="1"/>
  <c r="H21" i="3"/>
  <c r="J20" i="3"/>
  <c r="I20" i="3"/>
  <c r="H20" i="3"/>
  <c r="I19" i="3"/>
  <c r="J19" i="3" s="1"/>
  <c r="H19" i="3"/>
  <c r="J18" i="3"/>
  <c r="I18" i="3"/>
  <c r="H18" i="3"/>
  <c r="I17" i="3"/>
  <c r="J17" i="3" s="1"/>
  <c r="H17" i="3"/>
  <c r="J16" i="3"/>
  <c r="I16" i="3"/>
  <c r="H16" i="3"/>
  <c r="I15" i="3"/>
  <c r="J15" i="3" s="1"/>
  <c r="H15" i="3"/>
  <c r="J14" i="3"/>
  <c r="I14" i="3"/>
  <c r="H14" i="3"/>
  <c r="I13" i="3"/>
  <c r="J13" i="3" s="1"/>
  <c r="H13" i="3"/>
  <c r="J12" i="3"/>
  <c r="I12" i="3"/>
  <c r="H12" i="3"/>
  <c r="I11" i="3"/>
  <c r="J11" i="3" s="1"/>
  <c r="H11" i="3"/>
  <c r="J10" i="3"/>
  <c r="I10" i="3"/>
  <c r="H10" i="3"/>
  <c r="I9" i="3"/>
  <c r="J9" i="3" s="1"/>
  <c r="H9" i="3"/>
  <c r="J8" i="3"/>
  <c r="I8" i="3"/>
  <c r="H8" i="3"/>
  <c r="I7" i="3"/>
  <c r="J7" i="3" s="1"/>
  <c r="H7" i="3"/>
  <c r="J6" i="3"/>
  <c r="I6" i="3"/>
  <c r="I43" i="3" s="1"/>
  <c r="I44" i="3" s="1"/>
  <c r="H6" i="3"/>
  <c r="H43" i="3" s="1"/>
  <c r="E44" i="2"/>
  <c r="G43" i="2"/>
  <c r="G44" i="2" s="1"/>
  <c r="F43" i="2"/>
  <c r="E43" i="2"/>
  <c r="D43" i="2"/>
  <c r="C43" i="2"/>
  <c r="C44" i="2" s="1"/>
  <c r="B43" i="2"/>
  <c r="I42" i="2"/>
  <c r="J42" i="2" s="1"/>
  <c r="H42" i="2"/>
  <c r="I41" i="2"/>
  <c r="J41" i="2" s="1"/>
  <c r="H41" i="2"/>
  <c r="J40" i="2"/>
  <c r="I40" i="2"/>
  <c r="H40" i="2"/>
  <c r="I39" i="2"/>
  <c r="J39" i="2" s="1"/>
  <c r="H39" i="2"/>
  <c r="I38" i="2"/>
  <c r="J38" i="2" s="1"/>
  <c r="H38" i="2"/>
  <c r="I37" i="2"/>
  <c r="J37" i="2" s="1"/>
  <c r="H37" i="2"/>
  <c r="J36" i="2"/>
  <c r="I36" i="2"/>
  <c r="H36" i="2"/>
  <c r="I35" i="2"/>
  <c r="J35" i="2" s="1"/>
  <c r="H35" i="2"/>
  <c r="I34" i="2"/>
  <c r="J34" i="2" s="1"/>
  <c r="H34" i="2"/>
  <c r="J33" i="2"/>
  <c r="I33" i="2"/>
  <c r="H33" i="2"/>
  <c r="J32" i="2"/>
  <c r="I32" i="2"/>
  <c r="H32" i="2"/>
  <c r="I31" i="2"/>
  <c r="J31" i="2" s="1"/>
  <c r="H31" i="2"/>
  <c r="I30" i="2"/>
  <c r="J30" i="2" s="1"/>
  <c r="H30" i="2"/>
  <c r="J29" i="2"/>
  <c r="I29" i="2"/>
  <c r="H29" i="2"/>
  <c r="J28" i="2"/>
  <c r="I28" i="2"/>
  <c r="H28" i="2"/>
  <c r="I27" i="2"/>
  <c r="J27" i="2" s="1"/>
  <c r="H27" i="2"/>
  <c r="I26" i="2"/>
  <c r="J26" i="2" s="1"/>
  <c r="H26" i="2"/>
  <c r="J25" i="2"/>
  <c r="I25" i="2"/>
  <c r="H25" i="2"/>
  <c r="J24" i="2"/>
  <c r="I24" i="2"/>
  <c r="H24" i="2"/>
  <c r="I23" i="2"/>
  <c r="J23" i="2" s="1"/>
  <c r="H23" i="2"/>
  <c r="I22" i="2"/>
  <c r="J22" i="2" s="1"/>
  <c r="H22" i="2"/>
  <c r="J21" i="2"/>
  <c r="I21" i="2"/>
  <c r="H21" i="2"/>
  <c r="J20" i="2"/>
  <c r="I20" i="2"/>
  <c r="H20" i="2"/>
  <c r="I19" i="2"/>
  <c r="J19" i="2" s="1"/>
  <c r="H19" i="2"/>
  <c r="I18" i="2"/>
  <c r="J18" i="2" s="1"/>
  <c r="H18" i="2"/>
  <c r="J17" i="2"/>
  <c r="I17" i="2"/>
  <c r="H17" i="2"/>
  <c r="J16" i="2"/>
  <c r="I16" i="2"/>
  <c r="H16" i="2"/>
  <c r="I15" i="2"/>
  <c r="J15" i="2" s="1"/>
  <c r="H15" i="2"/>
  <c r="I14" i="2"/>
  <c r="J14" i="2" s="1"/>
  <c r="H14" i="2"/>
  <c r="J13" i="2"/>
  <c r="I13" i="2"/>
  <c r="H13" i="2"/>
  <c r="J12" i="2"/>
  <c r="I12" i="2"/>
  <c r="H12" i="2"/>
  <c r="I11" i="2"/>
  <c r="J11" i="2" s="1"/>
  <c r="H11" i="2"/>
  <c r="I10" i="2"/>
  <c r="J10" i="2" s="1"/>
  <c r="H10" i="2"/>
  <c r="J9" i="2"/>
  <c r="I9" i="2"/>
  <c r="H9" i="2"/>
  <c r="J8" i="2"/>
  <c r="I8" i="2"/>
  <c r="H8" i="2"/>
  <c r="I7" i="2"/>
  <c r="J7" i="2" s="1"/>
  <c r="H7" i="2"/>
  <c r="I6" i="2"/>
  <c r="I43" i="2" s="1"/>
  <c r="I44" i="2" s="1"/>
  <c r="H6" i="2"/>
  <c r="H43" i="2" s="1"/>
  <c r="G8" i="6" l="1"/>
  <c r="G11" i="6"/>
  <c r="G13" i="6"/>
  <c r="G16" i="6"/>
  <c r="G18" i="6"/>
  <c r="G20" i="6"/>
  <c r="G23" i="6"/>
  <c r="G25" i="6"/>
  <c r="G28" i="6"/>
  <c r="G30" i="6"/>
  <c r="G33" i="6"/>
  <c r="G35" i="6"/>
  <c r="G36" i="6"/>
  <c r="G38" i="6"/>
  <c r="G39" i="6"/>
  <c r="G40" i="6"/>
  <c r="G41" i="6"/>
  <c r="G42" i="6"/>
  <c r="G43" i="6"/>
  <c r="G9" i="6"/>
  <c r="G12" i="6"/>
  <c r="G14" i="6"/>
  <c r="G17" i="6"/>
  <c r="G19" i="6"/>
  <c r="G22" i="6"/>
  <c r="G24" i="6"/>
  <c r="G26" i="6"/>
  <c r="G29" i="6"/>
  <c r="G31" i="6"/>
  <c r="G34" i="6"/>
  <c r="G44" i="6"/>
  <c r="G10" i="6"/>
  <c r="G15" i="6"/>
  <c r="G21" i="6"/>
  <c r="G27" i="6"/>
  <c r="G32" i="6"/>
  <c r="G37" i="6"/>
  <c r="M8" i="6"/>
  <c r="M9" i="6"/>
  <c r="M10" i="6"/>
  <c r="M11" i="6"/>
  <c r="M12" i="6"/>
  <c r="M13" i="6"/>
  <c r="M14" i="6"/>
  <c r="M15" i="6"/>
  <c r="M16" i="6"/>
  <c r="M17" i="6"/>
  <c r="M18" i="6"/>
  <c r="M19" i="6"/>
  <c r="M20" i="6"/>
  <c r="M21" i="6"/>
  <c r="M22" i="6"/>
  <c r="M23" i="6"/>
  <c r="M24" i="6"/>
  <c r="M25" i="6"/>
  <c r="M26" i="6"/>
  <c r="M27" i="6"/>
  <c r="M28" i="6"/>
  <c r="M29" i="6"/>
  <c r="M30" i="6"/>
  <c r="M31" i="6"/>
  <c r="M32" i="6"/>
  <c r="M33" i="6"/>
  <c r="M34" i="6"/>
  <c r="M35" i="6"/>
  <c r="M36" i="6"/>
  <c r="M37" i="6"/>
  <c r="M38" i="6"/>
  <c r="M39" i="6"/>
  <c r="M40" i="6"/>
  <c r="M41" i="6"/>
  <c r="M42" i="6"/>
  <c r="M43" i="6"/>
  <c r="M44" i="6"/>
  <c r="J6" i="4"/>
  <c r="J43" i="4" s="1"/>
  <c r="J43" i="3"/>
  <c r="J6" i="2"/>
  <c r="J43" i="2" s="1"/>
  <c r="M45" i="6" l="1"/>
  <c r="G45" i="6"/>
  <c r="F10" i="1" l="1"/>
  <c r="E10" i="1"/>
  <c r="D10" i="1"/>
  <c r="C10" i="1"/>
</calcChain>
</file>

<file path=xl/sharedStrings.xml><?xml version="1.0" encoding="utf-8"?>
<sst xmlns="http://schemas.openxmlformats.org/spreadsheetml/2006/main" count="343" uniqueCount="86">
  <si>
    <t>Q3 2018 PETROLEUM MONTHLY PRODUCTS IMPORTATION SUMMARY. (LITRES)</t>
  </si>
  <si>
    <t>PRODUCTS</t>
  </si>
  <si>
    <t>PMS</t>
  </si>
  <si>
    <t>AGO</t>
  </si>
  <si>
    <t>HHK</t>
  </si>
  <si>
    <t>ATK</t>
  </si>
  <si>
    <t>JUL</t>
  </si>
  <si>
    <t>AUG</t>
  </si>
  <si>
    <t>SEPT</t>
  </si>
  <si>
    <t>TOTAL</t>
  </si>
  <si>
    <t>STATE DISTRIBUTION OF TRUCK-OUT  VOLUME FOR 3RD  QUARTER 2018</t>
  </si>
  <si>
    <t>PREMIUM MOTOR SPIRIT (PMS)</t>
  </si>
  <si>
    <t>JULY, 2018</t>
  </si>
  <si>
    <t>AUGUST, 2018</t>
  </si>
  <si>
    <t>SEPTEMBER; 2018</t>
  </si>
  <si>
    <t>3RD QUARTER 2018</t>
  </si>
  <si>
    <t>STATE</t>
  </si>
  <si>
    <t>NO OF TRKS</t>
  </si>
  <si>
    <t>VOLUME IN LITRES</t>
  </si>
  <si>
    <t>Q3 AVG IN LITRES</t>
  </si>
  <si>
    <t>Abia</t>
  </si>
  <si>
    <t>Adamawa</t>
  </si>
  <si>
    <t>Akwa Ibom</t>
  </si>
  <si>
    <t>Anambra</t>
  </si>
  <si>
    <t>Bauchi</t>
  </si>
  <si>
    <t>Bayelsa</t>
  </si>
  <si>
    <t>Benue</t>
  </si>
  <si>
    <t>Borno</t>
  </si>
  <si>
    <t>Cross River</t>
  </si>
  <si>
    <t>Delta</t>
  </si>
  <si>
    <t>Ebonyi</t>
  </si>
  <si>
    <t>Edo</t>
  </si>
  <si>
    <t>Ekiti</t>
  </si>
  <si>
    <t>Enugu</t>
  </si>
  <si>
    <t>FCT</t>
  </si>
  <si>
    <t>Gombe</t>
  </si>
  <si>
    <t>Imo</t>
  </si>
  <si>
    <t>Jigawa</t>
  </si>
  <si>
    <t>Kaduna</t>
  </si>
  <si>
    <t>Kano</t>
  </si>
  <si>
    <t>Katsina</t>
  </si>
  <si>
    <t>Kebbi</t>
  </si>
  <si>
    <t>Kogi</t>
  </si>
  <si>
    <t>Kwara</t>
  </si>
  <si>
    <t>Lagos</t>
  </si>
  <si>
    <t>Nasarawa</t>
  </si>
  <si>
    <t>Niger</t>
  </si>
  <si>
    <t>Ogun</t>
  </si>
  <si>
    <t>Ondo</t>
  </si>
  <si>
    <t>Osun</t>
  </si>
  <si>
    <t>Oyo</t>
  </si>
  <si>
    <t>Plateau</t>
  </si>
  <si>
    <t>Rivers</t>
  </si>
  <si>
    <t>Sokoto</t>
  </si>
  <si>
    <t>Taraba</t>
  </si>
  <si>
    <t>Yobe</t>
  </si>
  <si>
    <t>Zamfara</t>
  </si>
  <si>
    <t>MONTHLY AVG</t>
  </si>
  <si>
    <t>AUTOMOTIVE GAS OIL (AGO)</t>
  </si>
  <si>
    <t>STATE DISTRIBUTION OF TRUCK-OUT  VOLUME FOR 2ND  QUARTER 2018</t>
  </si>
  <si>
    <t xml:space="preserve">HOUSEHOLD KEROSENE (HHK) </t>
  </si>
  <si>
    <t>JULYL, 2018</t>
  </si>
  <si>
    <t>AVIATION TURBINE KEROSENE (ATK)</t>
  </si>
  <si>
    <t>STATE DISTRIBUTION OF TRUCK-OUT  VOLUME FOR 3RD QUARTER 2018</t>
  </si>
  <si>
    <t>PREMIUM MOTOR SPIRIT</t>
  </si>
  <si>
    <t>AUTOMOTIVE GAS OIL</t>
  </si>
  <si>
    <t>HOUSEHOLD KEROSENE</t>
  </si>
  <si>
    <t>AVIATION  TURBINE  KEROSENE</t>
  </si>
  <si>
    <t>NT</t>
  </si>
  <si>
    <t>TQL</t>
  </si>
  <si>
    <t>% SHARE</t>
  </si>
  <si>
    <t>Q3 DAILY AVG.</t>
  </si>
  <si>
    <t xml:space="preserve">STATE DISTRIBUTION OF TRUCK-OUT VOLUME OF LPG Q3, 2018 </t>
  </si>
  <si>
    <t>S/No.</t>
  </si>
  <si>
    <t>QUANTITY PER MONTH IN LTRS</t>
  </si>
  <si>
    <t>JULY</t>
  </si>
  <si>
    <t>AUGUST</t>
  </si>
  <si>
    <t>SEPTEMBER</t>
  </si>
  <si>
    <t>Total</t>
  </si>
  <si>
    <t>LPG IMPORTATION BY VOLUME DATA Q3, 2018</t>
  </si>
  <si>
    <t>S/N</t>
  </si>
  <si>
    <t>MONTH</t>
  </si>
  <si>
    <t>DISCHARGE QUANTITY</t>
  </si>
  <si>
    <t>MT VAC</t>
  </si>
  <si>
    <t>LITERS</t>
  </si>
  <si>
    <t>NOTE: Please treat the above data on State distribution as a guide only, as the data and collation are still undergoing verification.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</si>
</sst>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-;\-* #,##0.00_-;_-* &quot;-&quot;??_-;_-@_-"/>
    <numFmt numFmtId="165" formatCode="#,##0;[Red]#,##0"/>
    <numFmt numFmtId="166" formatCode="#,##0.00;[Red]#,##0.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8"/>
      <color rgb="FF92D05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4"/>
      <color rgb="FFFF0000"/>
      <name val="Calibri"/>
      <family val="2"/>
      <scheme val="minor"/>
    </font>
    <font>
      <b/>
      <sz val="12"/>
      <color theme="1"/>
      <name val="Arial Narrow"/>
      <family val="2"/>
    </font>
    <font>
      <b/>
      <sz val="14"/>
      <color theme="1"/>
      <name val="Arial Narrow"/>
      <family val="2"/>
    </font>
    <font>
      <sz val="14"/>
      <color theme="1"/>
      <name val="Arial Narrow"/>
      <family val="2"/>
    </font>
    <font>
      <b/>
      <sz val="20"/>
      <color theme="1"/>
      <name val="Arial Narrow"/>
      <family val="2"/>
    </font>
    <font>
      <b/>
      <sz val="18"/>
      <color theme="1"/>
      <name val="Arial Narrow"/>
      <family val="2"/>
    </font>
    <font>
      <sz val="2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26">
    <xf numFmtId="0" fontId="0" fillId="0" borderId="0" xfId="0"/>
    <xf numFmtId="0" fontId="3" fillId="0" borderId="4" xfId="0" applyFont="1" applyBorder="1" applyAlignment="1"/>
    <xf numFmtId="0" fontId="3" fillId="0" borderId="5" xfId="0" applyFont="1" applyBorder="1" applyAlignment="1"/>
    <xf numFmtId="0" fontId="3" fillId="0" borderId="6" xfId="0" applyFont="1" applyBorder="1" applyAlignment="1"/>
    <xf numFmtId="0" fontId="4" fillId="0" borderId="5" xfId="0" applyFont="1" applyBorder="1"/>
    <xf numFmtId="0" fontId="4" fillId="0" borderId="6" xfId="0" applyFont="1" applyBorder="1"/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165" fontId="3" fillId="0" borderId="10" xfId="0" applyNumberFormat="1" applyFont="1" applyBorder="1"/>
    <xf numFmtId="165" fontId="4" fillId="0" borderId="11" xfId="0" applyNumberFormat="1" applyFont="1" applyBorder="1"/>
    <xf numFmtId="165" fontId="4" fillId="0" borderId="12" xfId="0" applyNumberFormat="1" applyFont="1" applyBorder="1"/>
    <xf numFmtId="0" fontId="3" fillId="0" borderId="13" xfId="0" applyFont="1" applyBorder="1"/>
    <xf numFmtId="165" fontId="4" fillId="0" borderId="14" xfId="0" applyNumberFormat="1" applyFont="1" applyBorder="1"/>
    <xf numFmtId="165" fontId="4" fillId="0" borderId="15" xfId="0" applyNumberFormat="1" applyFont="1" applyBorder="1"/>
    <xf numFmtId="165" fontId="3" fillId="0" borderId="13" xfId="0" applyNumberFormat="1" applyFont="1" applyBorder="1"/>
    <xf numFmtId="165" fontId="3" fillId="3" borderId="13" xfId="0" applyNumberFormat="1" applyFont="1" applyFill="1" applyBorder="1"/>
    <xf numFmtId="165" fontId="3" fillId="3" borderId="14" xfId="0" applyNumberFormat="1" applyFont="1" applyFill="1" applyBorder="1"/>
    <xf numFmtId="165" fontId="3" fillId="3" borderId="15" xfId="0" applyNumberFormat="1" applyFont="1" applyFill="1" applyBorder="1"/>
    <xf numFmtId="0" fontId="3" fillId="3" borderId="16" xfId="0" applyFont="1" applyFill="1" applyBorder="1"/>
    <xf numFmtId="166" fontId="3" fillId="3" borderId="17" xfId="0" applyNumberFormat="1" applyFont="1" applyFill="1" applyBorder="1"/>
    <xf numFmtId="166" fontId="3" fillId="3" borderId="18" xfId="0" applyNumberFormat="1" applyFont="1" applyFill="1" applyBorder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22" xfId="0" applyFont="1" applyBorder="1"/>
    <xf numFmtId="0" fontId="4" fillId="0" borderId="0" xfId="0" applyFont="1" applyBorder="1"/>
    <xf numFmtId="0" fontId="4" fillId="0" borderId="23" xfId="0" applyFont="1" applyBorder="1"/>
    <xf numFmtId="164" fontId="3" fillId="0" borderId="0" xfId="1" applyFont="1" applyBorder="1"/>
    <xf numFmtId="0" fontId="3" fillId="0" borderId="0" xfId="0" applyFont="1" applyBorder="1"/>
    <xf numFmtId="0" fontId="4" fillId="0" borderId="4" xfId="0" applyFont="1" applyBorder="1"/>
    <xf numFmtId="0" fontId="9" fillId="0" borderId="10" xfId="0" applyFont="1" applyBorder="1"/>
    <xf numFmtId="0" fontId="10" fillId="0" borderId="13" xfId="0" applyFont="1" applyBorder="1"/>
    <xf numFmtId="0" fontId="10" fillId="0" borderId="14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3" fontId="11" fillId="0" borderId="14" xfId="0" applyNumberFormat="1" applyFont="1" applyBorder="1" applyAlignment="1">
      <alignment horizontal="center"/>
    </xf>
    <xf numFmtId="3" fontId="11" fillId="0" borderId="14" xfId="0" applyNumberFormat="1" applyFont="1" applyBorder="1" applyAlignment="1">
      <alignment horizontal="center" vertical="center"/>
    </xf>
    <xf numFmtId="3" fontId="11" fillId="0" borderId="14" xfId="1" applyNumberFormat="1" applyFont="1" applyBorder="1" applyAlignment="1">
      <alignment horizontal="center"/>
    </xf>
    <xf numFmtId="3" fontId="11" fillId="0" borderId="15" xfId="0" applyNumberFormat="1" applyFont="1" applyBorder="1" applyAlignment="1">
      <alignment horizontal="center" vertical="center"/>
    </xf>
    <xf numFmtId="0" fontId="10" fillId="5" borderId="13" xfId="0" applyFont="1" applyFill="1" applyBorder="1"/>
    <xf numFmtId="3" fontId="10" fillId="5" borderId="14" xfId="0" applyNumberFormat="1" applyFont="1" applyFill="1" applyBorder="1" applyAlignment="1">
      <alignment horizontal="center"/>
    </xf>
    <xf numFmtId="3" fontId="10" fillId="5" borderId="15" xfId="0" applyNumberFormat="1" applyFont="1" applyFill="1" applyBorder="1" applyAlignment="1">
      <alignment horizontal="center" vertical="center"/>
    </xf>
    <xf numFmtId="0" fontId="10" fillId="6" borderId="13" xfId="0" applyFont="1" applyFill="1" applyBorder="1"/>
    <xf numFmtId="3" fontId="10" fillId="6" borderId="14" xfId="0" applyNumberFormat="1" applyFont="1" applyFill="1" applyBorder="1" applyAlignment="1">
      <alignment horizontal="center"/>
    </xf>
    <xf numFmtId="3" fontId="10" fillId="6" borderId="15" xfId="0" applyNumberFormat="1" applyFont="1" applyFill="1" applyBorder="1" applyAlignment="1">
      <alignment horizontal="center" vertical="center"/>
    </xf>
    <xf numFmtId="0" fontId="0" fillId="0" borderId="22" xfId="0" applyBorder="1"/>
    <xf numFmtId="0" fontId="12" fillId="0" borderId="0" xfId="0" applyFont="1" applyBorder="1"/>
    <xf numFmtId="0" fontId="12" fillId="0" borderId="23" xfId="0" applyFont="1" applyBorder="1"/>
    <xf numFmtId="0" fontId="12" fillId="0" borderId="22" xfId="0" applyFont="1" applyBorder="1"/>
    <xf numFmtId="0" fontId="12" fillId="0" borderId="4" xfId="0" applyFont="1" applyBorder="1"/>
    <xf numFmtId="0" fontId="12" fillId="0" borderId="5" xfId="0" applyFont="1" applyBorder="1"/>
    <xf numFmtId="0" fontId="12" fillId="0" borderId="6" xfId="0" applyFont="1" applyBorder="1"/>
    <xf numFmtId="0" fontId="5" fillId="0" borderId="0" xfId="0" applyFont="1"/>
    <xf numFmtId="0" fontId="7" fillId="0" borderId="0" xfId="0" applyFont="1"/>
    <xf numFmtId="0" fontId="13" fillId="0" borderId="19" xfId="0" applyFont="1" applyBorder="1"/>
    <xf numFmtId="0" fontId="14" fillId="0" borderId="0" xfId="0" applyFont="1"/>
    <xf numFmtId="0" fontId="9" fillId="0" borderId="19" xfId="0" applyFont="1" applyBorder="1"/>
    <xf numFmtId="0" fontId="9" fillId="0" borderId="27" xfId="0" applyFont="1" applyBorder="1" applyAlignment="1">
      <alignment horizontal="center" wrapText="1"/>
    </xf>
    <xf numFmtId="0" fontId="9" fillId="0" borderId="28" xfId="0" applyFont="1" applyBorder="1" applyAlignment="1">
      <alignment horizontal="center" wrapText="1"/>
    </xf>
    <xf numFmtId="0" fontId="9" fillId="0" borderId="26" xfId="0" applyFont="1" applyBorder="1" applyAlignment="1">
      <alignment horizontal="center" wrapText="1"/>
    </xf>
    <xf numFmtId="0" fontId="9" fillId="0" borderId="30" xfId="0" applyFont="1" applyBorder="1" applyAlignment="1">
      <alignment horizontal="center" wrapText="1"/>
    </xf>
    <xf numFmtId="0" fontId="9" fillId="0" borderId="29" xfId="0" applyFont="1" applyBorder="1" applyAlignment="1">
      <alignment horizontal="center" wrapText="1"/>
    </xf>
    <xf numFmtId="0" fontId="9" fillId="0" borderId="20" xfId="0" applyFont="1" applyBorder="1" applyAlignment="1">
      <alignment horizontal="center" wrapText="1"/>
    </xf>
    <xf numFmtId="0" fontId="9" fillId="0" borderId="21" xfId="0" applyFont="1" applyBorder="1" applyAlignment="1">
      <alignment horizontal="center" wrapText="1"/>
    </xf>
    <xf numFmtId="0" fontId="9" fillId="0" borderId="31" xfId="0" applyFont="1" applyBorder="1"/>
    <xf numFmtId="3" fontId="10" fillId="0" borderId="10" xfId="0" applyNumberFormat="1" applyFont="1" applyBorder="1" applyAlignment="1">
      <alignment horizontal="center" vertical="center"/>
    </xf>
    <xf numFmtId="4" fontId="10" fillId="0" borderId="12" xfId="0" applyNumberFormat="1" applyFont="1" applyBorder="1" applyAlignment="1">
      <alignment horizontal="center" vertical="center"/>
    </xf>
    <xf numFmtId="3" fontId="10" fillId="0" borderId="32" xfId="0" applyNumberFormat="1" applyFont="1" applyBorder="1" applyAlignment="1">
      <alignment horizontal="center" vertical="center"/>
    </xf>
    <xf numFmtId="4" fontId="10" fillId="0" borderId="15" xfId="0" applyNumberFormat="1" applyFont="1" applyBorder="1" applyAlignment="1">
      <alignment horizontal="center" vertical="center"/>
    </xf>
    <xf numFmtId="3" fontId="10" fillId="0" borderId="33" xfId="0" applyNumberFormat="1" applyFont="1" applyBorder="1" applyAlignment="1">
      <alignment horizontal="center"/>
    </xf>
    <xf numFmtId="0" fontId="9" fillId="0" borderId="34" xfId="0" applyFont="1" applyBorder="1"/>
    <xf numFmtId="0" fontId="9" fillId="0" borderId="35" xfId="0" applyFont="1" applyBorder="1"/>
    <xf numFmtId="4" fontId="10" fillId="0" borderId="18" xfId="0" applyNumberFormat="1" applyFont="1" applyBorder="1" applyAlignment="1">
      <alignment horizontal="center" vertical="center"/>
    </xf>
    <xf numFmtId="0" fontId="9" fillId="9" borderId="1" xfId="0" applyFont="1" applyFill="1" applyBorder="1"/>
    <xf numFmtId="3" fontId="10" fillId="9" borderId="7" xfId="0" applyNumberFormat="1" applyFont="1" applyFill="1" applyBorder="1" applyAlignment="1">
      <alignment horizontal="center"/>
    </xf>
    <xf numFmtId="3" fontId="10" fillId="9" borderId="8" xfId="0" applyNumberFormat="1" applyFont="1" applyFill="1" applyBorder="1" applyAlignment="1">
      <alignment horizontal="center"/>
    </xf>
    <xf numFmtId="4" fontId="10" fillId="9" borderId="9" xfId="0" applyNumberFormat="1" applyFont="1" applyFill="1" applyBorder="1" applyAlignment="1">
      <alignment horizontal="center" vertical="center"/>
    </xf>
    <xf numFmtId="3" fontId="10" fillId="9" borderId="1" xfId="0" applyNumberFormat="1" applyFont="1" applyFill="1" applyBorder="1" applyAlignment="1">
      <alignment horizontal="center" vertical="center"/>
    </xf>
    <xf numFmtId="3" fontId="10" fillId="9" borderId="26" xfId="0" applyNumberFormat="1" applyFont="1" applyFill="1" applyBorder="1" applyAlignment="1">
      <alignment horizontal="center" vertical="center"/>
    </xf>
    <xf numFmtId="4" fontId="10" fillId="9" borderId="26" xfId="0" applyNumberFormat="1" applyFont="1" applyFill="1" applyBorder="1" applyAlignment="1">
      <alignment horizontal="center" vertical="center"/>
    </xf>
    <xf numFmtId="3" fontId="10" fillId="9" borderId="27" xfId="0" applyNumberFormat="1" applyFont="1" applyFill="1" applyBorder="1" applyAlignment="1">
      <alignment horizontal="center"/>
    </xf>
    <xf numFmtId="3" fontId="10" fillId="9" borderId="28" xfId="0" applyNumberFormat="1" applyFont="1" applyFill="1" applyBorder="1" applyAlignment="1">
      <alignment horizontal="center"/>
    </xf>
    <xf numFmtId="4" fontId="10" fillId="9" borderId="36" xfId="0" applyNumberFormat="1" applyFont="1" applyFill="1" applyBorder="1" applyAlignment="1">
      <alignment horizontal="center" vertical="center"/>
    </xf>
    <xf numFmtId="3" fontId="15" fillId="10" borderId="19" xfId="0" applyNumberFormat="1" applyFont="1" applyFill="1" applyBorder="1" applyAlignment="1">
      <alignment horizontal="left"/>
    </xf>
    <xf numFmtId="3" fontId="10" fillId="10" borderId="30" xfId="0" applyNumberFormat="1" applyFont="1" applyFill="1" applyBorder="1" applyAlignment="1">
      <alignment horizontal="center"/>
    </xf>
    <xf numFmtId="0" fontId="10" fillId="0" borderId="22" xfId="0" applyFont="1" applyBorder="1"/>
    <xf numFmtId="0" fontId="10" fillId="0" borderId="0" xfId="0" applyFont="1" applyBorder="1"/>
    <xf numFmtId="0" fontId="10" fillId="0" borderId="23" xfId="0" applyFont="1" applyBorder="1"/>
    <xf numFmtId="0" fontId="16" fillId="0" borderId="0" xfId="0" applyFont="1"/>
    <xf numFmtId="0" fontId="9" fillId="0" borderId="0" xfId="0" applyFont="1" applyBorder="1"/>
    <xf numFmtId="0" fontId="9" fillId="0" borderId="23" xfId="0" applyFont="1" applyBorder="1"/>
    <xf numFmtId="3" fontId="17" fillId="0" borderId="32" xfId="0" applyNumberFormat="1" applyFont="1" applyBorder="1" applyAlignment="1">
      <alignment horizontal="center" vertical="center"/>
    </xf>
    <xf numFmtId="0" fontId="15" fillId="0" borderId="0" xfId="0" applyFont="1"/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17" fontId="10" fillId="4" borderId="24" xfId="0" applyNumberFormat="1" applyFont="1" applyFill="1" applyBorder="1" applyAlignment="1">
      <alignment horizontal="center"/>
    </xf>
    <xf numFmtId="17" fontId="10" fillId="4" borderId="25" xfId="0" applyNumberFormat="1" applyFont="1" applyFill="1" applyBorder="1" applyAlignment="1">
      <alignment horizontal="center"/>
    </xf>
    <xf numFmtId="17" fontId="10" fillId="3" borderId="24" xfId="0" applyNumberFormat="1" applyFont="1" applyFill="1" applyBorder="1" applyAlignment="1">
      <alignment horizontal="center"/>
    </xf>
    <xf numFmtId="17" fontId="10" fillId="3" borderId="25" xfId="0" applyNumberFormat="1" applyFont="1" applyFill="1" applyBorder="1" applyAlignment="1">
      <alignment horizontal="center"/>
    </xf>
    <xf numFmtId="17" fontId="10" fillId="2" borderId="24" xfId="0" applyNumberFormat="1" applyFont="1" applyFill="1" applyBorder="1" applyAlignment="1">
      <alignment horizontal="center"/>
    </xf>
    <xf numFmtId="17" fontId="10" fillId="2" borderId="25" xfId="0" applyNumberFormat="1" applyFont="1" applyFill="1" applyBorder="1" applyAlignment="1">
      <alignment horizontal="center"/>
    </xf>
    <xf numFmtId="17" fontId="10" fillId="2" borderId="26" xfId="0" applyNumberFormat="1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17" fontId="10" fillId="2" borderId="3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7" fontId="13" fillId="4" borderId="19" xfId="0" applyNumberFormat="1" applyFont="1" applyFill="1" applyBorder="1" applyAlignment="1">
      <alignment horizontal="center"/>
    </xf>
    <xf numFmtId="17" fontId="13" fillId="4" borderId="20" xfId="0" applyNumberFormat="1" applyFont="1" applyFill="1" applyBorder="1" applyAlignment="1">
      <alignment horizontal="center"/>
    </xf>
    <xf numFmtId="17" fontId="13" fillId="4" borderId="21" xfId="0" applyNumberFormat="1" applyFont="1" applyFill="1" applyBorder="1" applyAlignment="1">
      <alignment horizontal="center"/>
    </xf>
    <xf numFmtId="17" fontId="13" fillId="7" borderId="1" xfId="0" applyNumberFormat="1" applyFont="1" applyFill="1" applyBorder="1" applyAlignment="1">
      <alignment horizontal="center"/>
    </xf>
    <xf numFmtId="17" fontId="13" fillId="7" borderId="2" xfId="0" applyNumberFormat="1" applyFont="1" applyFill="1" applyBorder="1" applyAlignment="1">
      <alignment horizontal="center"/>
    </xf>
    <xf numFmtId="17" fontId="13" fillId="7" borderId="20" xfId="0" applyNumberFormat="1" applyFont="1" applyFill="1" applyBorder="1" applyAlignment="1">
      <alignment horizontal="center"/>
    </xf>
    <xf numFmtId="17" fontId="13" fillId="8" borderId="27" xfId="0" applyNumberFormat="1" applyFont="1" applyFill="1" applyBorder="1" applyAlignment="1">
      <alignment horizontal="center"/>
    </xf>
    <xf numFmtId="17" fontId="13" fillId="8" borderId="28" xfId="0" applyNumberFormat="1" applyFont="1" applyFill="1" applyBorder="1" applyAlignment="1">
      <alignment horizontal="center"/>
    </xf>
    <xf numFmtId="17" fontId="13" fillId="8" borderId="29" xfId="0" applyNumberFormat="1" applyFont="1" applyFill="1" applyBorder="1" applyAlignment="1">
      <alignment horizontal="center"/>
    </xf>
    <xf numFmtId="17" fontId="13" fillId="5" borderId="19" xfId="0" applyNumberFormat="1" applyFont="1" applyFill="1" applyBorder="1" applyAlignment="1">
      <alignment horizontal="center"/>
    </xf>
    <xf numFmtId="17" fontId="13" fillId="5" borderId="20" xfId="0" applyNumberFormat="1" applyFont="1" applyFill="1" applyBorder="1" applyAlignment="1">
      <alignment horizontal="center"/>
    </xf>
    <xf numFmtId="17" fontId="13" fillId="5" borderId="21" xfId="0" applyNumberFormat="1" applyFont="1" applyFill="1" applyBorder="1" applyAlignment="1">
      <alignment horizontal="center"/>
    </xf>
    <xf numFmtId="3" fontId="17" fillId="0" borderId="37" xfId="0" applyNumberFormat="1" applyFont="1" applyBorder="1" applyAlignment="1">
      <alignment horizontal="center" vertical="center"/>
    </xf>
    <xf numFmtId="3" fontId="17" fillId="0" borderId="32" xfId="0" applyNumberFormat="1" applyFont="1" applyBorder="1" applyAlignment="1">
      <alignment horizontal="center" vertical="center"/>
    </xf>
    <xf numFmtId="3" fontId="17" fillId="0" borderId="38" xfId="0" applyNumberFormat="1" applyFont="1" applyBorder="1" applyAlignment="1">
      <alignment horizontal="center" vertical="center"/>
    </xf>
    <xf numFmtId="3" fontId="17" fillId="0" borderId="39" xfId="0" applyNumberFormat="1" applyFont="1" applyBorder="1" applyAlignment="1">
      <alignment horizontal="center" vertical="center"/>
    </xf>
    <xf numFmtId="3" fontId="17" fillId="0" borderId="40" xfId="0" applyNumberFormat="1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4EEA15-2077-4FDA-887A-69F7B7A98A32}">
  <dimension ref="B2:F17"/>
  <sheetViews>
    <sheetView tabSelected="1" view="pageBreakPreview" zoomScale="60" zoomScaleNormal="100" workbookViewId="0">
      <selection activeCell="A14" sqref="A14:XFD16"/>
    </sheetView>
  </sheetViews>
  <sheetFormatPr defaultRowHeight="15" x14ac:dyDescent="0.25"/>
  <cols>
    <col min="2" max="2" width="20.85546875" customWidth="1"/>
    <col min="3" max="3" width="22.42578125" customWidth="1"/>
    <col min="4" max="4" width="22.140625" customWidth="1"/>
    <col min="5" max="5" width="19.5703125" customWidth="1"/>
    <col min="6" max="6" width="26.28515625" customWidth="1"/>
  </cols>
  <sheetData>
    <row r="2" spans="2:6" ht="15.75" thickBot="1" x14ac:dyDescent="0.3"/>
    <row r="3" spans="2:6" ht="24" thickBot="1" x14ac:dyDescent="0.4">
      <c r="B3" s="22"/>
      <c r="C3" s="23"/>
      <c r="D3" s="23"/>
      <c r="E3" s="23"/>
      <c r="F3" s="24"/>
    </row>
    <row r="4" spans="2:6" ht="24" thickBot="1" x14ac:dyDescent="0.4">
      <c r="B4" s="93" t="s">
        <v>0</v>
      </c>
      <c r="C4" s="94"/>
      <c r="D4" s="94"/>
      <c r="E4" s="94"/>
      <c r="F4" s="95"/>
    </row>
    <row r="5" spans="2:6" ht="24" thickBot="1" x14ac:dyDescent="0.4">
      <c r="B5" s="1"/>
      <c r="C5" s="2"/>
      <c r="D5" s="2"/>
      <c r="E5" s="2"/>
      <c r="F5" s="3"/>
    </row>
    <row r="6" spans="2:6" ht="24" thickBot="1" x14ac:dyDescent="0.4">
      <c r="B6" s="6" t="s">
        <v>1</v>
      </c>
      <c r="C6" s="7" t="s">
        <v>2</v>
      </c>
      <c r="D6" s="7" t="s">
        <v>3</v>
      </c>
      <c r="E6" s="7" t="s">
        <v>4</v>
      </c>
      <c r="F6" s="8" t="s">
        <v>5</v>
      </c>
    </row>
    <row r="7" spans="2:6" ht="23.25" x14ac:dyDescent="0.35">
      <c r="B7" s="9" t="s">
        <v>6</v>
      </c>
      <c r="C7" s="10">
        <v>1247122635</v>
      </c>
      <c r="D7" s="10">
        <v>348220581</v>
      </c>
      <c r="E7" s="10">
        <v>77854663</v>
      </c>
      <c r="F7" s="11">
        <v>25147841</v>
      </c>
    </row>
    <row r="8" spans="2:6" ht="23.25" x14ac:dyDescent="0.35">
      <c r="B8" s="12" t="s">
        <v>7</v>
      </c>
      <c r="C8" s="13">
        <v>1526290633</v>
      </c>
      <c r="D8" s="13">
        <v>234853901.31099999</v>
      </c>
      <c r="E8" s="13">
        <v>234853901</v>
      </c>
      <c r="F8" s="14">
        <v>127189854</v>
      </c>
    </row>
    <row r="9" spans="2:6" ht="23.25" x14ac:dyDescent="0.35">
      <c r="B9" s="15" t="s">
        <v>8</v>
      </c>
      <c r="C9" s="13">
        <v>1592625064</v>
      </c>
      <c r="D9" s="13">
        <v>290646652</v>
      </c>
      <c r="E9" s="13">
        <v>0</v>
      </c>
      <c r="F9" s="14">
        <v>60463179</v>
      </c>
    </row>
    <row r="10" spans="2:6" ht="23.25" x14ac:dyDescent="0.35">
      <c r="B10" s="16" t="s">
        <v>9</v>
      </c>
      <c r="C10" s="17">
        <f>SUM(C7:C9)</f>
        <v>4366038332</v>
      </c>
      <c r="D10" s="17">
        <f>SUM(D7:D9)</f>
        <v>873721134.31099999</v>
      </c>
      <c r="E10" s="17">
        <f>SUM(E7:E9)</f>
        <v>312708564</v>
      </c>
      <c r="F10" s="18">
        <f>SUM(F7:F9)</f>
        <v>212800874</v>
      </c>
    </row>
    <row r="11" spans="2:6" ht="24" thickBot="1" x14ac:dyDescent="0.4">
      <c r="B11" s="19"/>
      <c r="C11" s="20"/>
      <c r="D11" s="20"/>
      <c r="E11" s="20"/>
      <c r="F11" s="21"/>
    </row>
    <row r="12" spans="2:6" ht="23.25" x14ac:dyDescent="0.35">
      <c r="B12" s="25"/>
      <c r="C12" s="26"/>
      <c r="D12" s="26"/>
      <c r="E12" s="26"/>
      <c r="F12" s="27"/>
    </row>
    <row r="13" spans="2:6" ht="23.25" x14ac:dyDescent="0.35">
      <c r="B13" s="25"/>
      <c r="C13" s="26"/>
      <c r="D13" s="26"/>
      <c r="E13" s="26"/>
      <c r="F13" s="27"/>
    </row>
    <row r="14" spans="2:6" ht="23.25" x14ac:dyDescent="0.35">
      <c r="B14" s="25"/>
      <c r="C14" s="26"/>
      <c r="D14" s="26"/>
      <c r="E14" s="26"/>
      <c r="F14" s="27"/>
    </row>
    <row r="15" spans="2:6" ht="23.25" x14ac:dyDescent="0.35">
      <c r="B15" s="25"/>
      <c r="C15" s="28"/>
      <c r="D15" s="26"/>
      <c r="E15" s="29"/>
      <c r="F15" s="27"/>
    </row>
    <row r="16" spans="2:6" ht="23.25" x14ac:dyDescent="0.35">
      <c r="B16" s="25"/>
      <c r="C16" s="26"/>
      <c r="D16" s="26"/>
      <c r="E16" s="26"/>
      <c r="F16" s="27"/>
    </row>
    <row r="17" spans="2:6" ht="24" thickBot="1" x14ac:dyDescent="0.4">
      <c r="B17" s="30"/>
      <c r="C17" s="4"/>
      <c r="D17" s="4"/>
      <c r="E17" s="4"/>
      <c r="F17" s="5"/>
    </row>
  </sheetData>
  <mergeCells count="1">
    <mergeCell ref="B4:F4"/>
  </mergeCells>
  <pageMargins left="0.7" right="0.7" top="0.75" bottom="0.75" header="0.3" footer="0.3"/>
  <pageSetup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A193D6-9CB2-4487-B642-4ADE8E76BAFC}">
  <dimension ref="A1:J59"/>
  <sheetViews>
    <sheetView view="pageBreakPreview" topLeftCell="A28" zoomScale="63" zoomScaleNormal="100" zoomScaleSheetLayoutView="77" workbookViewId="0">
      <selection sqref="A1:XFD1"/>
    </sheetView>
  </sheetViews>
  <sheetFormatPr defaultRowHeight="15" x14ac:dyDescent="0.25"/>
  <cols>
    <col min="1" max="1" width="23.5703125" customWidth="1"/>
    <col min="2" max="2" width="17.7109375" customWidth="1"/>
    <col min="3" max="3" width="24.42578125" customWidth="1"/>
    <col min="4" max="4" width="14.42578125" customWidth="1"/>
    <col min="5" max="5" width="25.42578125" customWidth="1"/>
    <col min="6" max="6" width="15.7109375" customWidth="1"/>
    <col min="7" max="7" width="27.140625" customWidth="1"/>
    <col min="8" max="8" width="19" customWidth="1"/>
    <col min="9" max="9" width="28.140625" customWidth="1"/>
    <col min="10" max="10" width="26" customWidth="1"/>
  </cols>
  <sheetData>
    <row r="1" spans="1:10" ht="36" x14ac:dyDescent="0.55000000000000004">
      <c r="A1" s="96"/>
      <c r="B1" s="96"/>
      <c r="C1" s="96"/>
      <c r="D1" s="96"/>
      <c r="E1" s="96"/>
      <c r="F1" s="96"/>
      <c r="G1" s="96"/>
      <c r="H1" s="96"/>
      <c r="I1" s="96"/>
      <c r="J1" s="96"/>
    </row>
    <row r="2" spans="1:10" ht="18.75" x14ac:dyDescent="0.3">
      <c r="A2" s="97" t="s">
        <v>10</v>
      </c>
      <c r="B2" s="97"/>
      <c r="C2" s="97"/>
      <c r="D2" s="97"/>
      <c r="E2" s="97"/>
      <c r="F2" s="97"/>
      <c r="G2" s="97"/>
      <c r="H2" s="97"/>
      <c r="I2" s="97"/>
      <c r="J2" s="97"/>
    </row>
    <row r="3" spans="1:10" ht="32.25" thickBot="1" x14ac:dyDescent="0.55000000000000004">
      <c r="A3" s="98" t="s">
        <v>11</v>
      </c>
      <c r="B3" s="98"/>
      <c r="C3" s="98"/>
      <c r="D3" s="98"/>
      <c r="E3" s="98"/>
      <c r="F3" s="98"/>
      <c r="G3" s="98"/>
      <c r="H3" s="98"/>
      <c r="I3" s="98"/>
      <c r="J3" s="98"/>
    </row>
    <row r="4" spans="1:10" ht="18" x14ac:dyDescent="0.25">
      <c r="A4" s="31"/>
      <c r="B4" s="99" t="s">
        <v>12</v>
      </c>
      <c r="C4" s="100"/>
      <c r="D4" s="101" t="s">
        <v>13</v>
      </c>
      <c r="E4" s="102"/>
      <c r="F4" s="103" t="s">
        <v>14</v>
      </c>
      <c r="G4" s="104"/>
      <c r="H4" s="105" t="s">
        <v>15</v>
      </c>
      <c r="I4" s="106"/>
      <c r="J4" s="107"/>
    </row>
    <row r="5" spans="1:10" ht="19.5" customHeight="1" x14ac:dyDescent="0.25">
      <c r="A5" s="32" t="s">
        <v>16</v>
      </c>
      <c r="B5" s="33" t="s">
        <v>17</v>
      </c>
      <c r="C5" s="33" t="s">
        <v>18</v>
      </c>
      <c r="D5" s="33" t="s">
        <v>17</v>
      </c>
      <c r="E5" s="33" t="s">
        <v>18</v>
      </c>
      <c r="F5" s="33" t="s">
        <v>17</v>
      </c>
      <c r="G5" s="33" t="s">
        <v>18</v>
      </c>
      <c r="H5" s="33" t="s">
        <v>17</v>
      </c>
      <c r="I5" s="33" t="s">
        <v>18</v>
      </c>
      <c r="J5" s="34" t="s">
        <v>19</v>
      </c>
    </row>
    <row r="6" spans="1:10" ht="18" x14ac:dyDescent="0.25">
      <c r="A6" s="32" t="s">
        <v>20</v>
      </c>
      <c r="B6" s="35">
        <v>804</v>
      </c>
      <c r="C6" s="35">
        <v>33097521</v>
      </c>
      <c r="D6" s="35">
        <v>811</v>
      </c>
      <c r="E6" s="35">
        <v>33939505</v>
      </c>
      <c r="F6" s="36">
        <v>0</v>
      </c>
      <c r="G6" s="36">
        <v>0</v>
      </c>
      <c r="H6" s="37">
        <f>B6+D6+F6</f>
        <v>1615</v>
      </c>
      <c r="I6" s="37">
        <f t="shared" ref="I6:I42" si="0">C6+E6+G6</f>
        <v>67037026</v>
      </c>
      <c r="J6" s="38">
        <f>I6/92</f>
        <v>728663.32608695654</v>
      </c>
    </row>
    <row r="7" spans="1:10" ht="18" x14ac:dyDescent="0.25">
      <c r="A7" s="32" t="s">
        <v>21</v>
      </c>
      <c r="B7" s="35">
        <v>1030</v>
      </c>
      <c r="C7" s="35">
        <v>45065886</v>
      </c>
      <c r="D7" s="35">
        <v>1026</v>
      </c>
      <c r="E7" s="35">
        <v>44940768</v>
      </c>
      <c r="F7" s="36">
        <v>5</v>
      </c>
      <c r="G7" s="36">
        <v>212000</v>
      </c>
      <c r="H7" s="37">
        <f t="shared" ref="H7:H42" si="1">B7+D7+F7</f>
        <v>2061</v>
      </c>
      <c r="I7" s="37">
        <f t="shared" si="0"/>
        <v>90218654</v>
      </c>
      <c r="J7" s="38">
        <f t="shared" ref="J7:J42" si="2">I7/92</f>
        <v>980637.54347826086</v>
      </c>
    </row>
    <row r="8" spans="1:10" ht="18" x14ac:dyDescent="0.25">
      <c r="A8" s="32" t="s">
        <v>22</v>
      </c>
      <c r="B8" s="35">
        <v>635</v>
      </c>
      <c r="C8" s="35">
        <v>24045539</v>
      </c>
      <c r="D8" s="35">
        <v>1010</v>
      </c>
      <c r="E8" s="35">
        <v>38449911</v>
      </c>
      <c r="F8" s="36">
        <v>59</v>
      </c>
      <c r="G8" s="36">
        <v>2379270</v>
      </c>
      <c r="H8" s="37">
        <f t="shared" si="1"/>
        <v>1704</v>
      </c>
      <c r="I8" s="37">
        <f t="shared" si="0"/>
        <v>64874720</v>
      </c>
      <c r="J8" s="38">
        <f t="shared" si="2"/>
        <v>705160</v>
      </c>
    </row>
    <row r="9" spans="1:10" ht="18" x14ac:dyDescent="0.25">
      <c r="A9" s="32" t="s">
        <v>23</v>
      </c>
      <c r="B9" s="35">
        <v>826</v>
      </c>
      <c r="C9" s="35">
        <v>37145774</v>
      </c>
      <c r="D9" s="35">
        <v>891</v>
      </c>
      <c r="E9" s="35">
        <v>39122626</v>
      </c>
      <c r="F9" s="36">
        <v>2</v>
      </c>
      <c r="G9" s="36">
        <v>80000</v>
      </c>
      <c r="H9" s="37">
        <f t="shared" si="1"/>
        <v>1719</v>
      </c>
      <c r="I9" s="37">
        <f t="shared" si="0"/>
        <v>76348400</v>
      </c>
      <c r="J9" s="38">
        <f t="shared" si="2"/>
        <v>829873.91304347827</v>
      </c>
    </row>
    <row r="10" spans="1:10" ht="18" x14ac:dyDescent="0.25">
      <c r="A10" s="32" t="s">
        <v>24</v>
      </c>
      <c r="B10" s="35">
        <v>83</v>
      </c>
      <c r="C10" s="35">
        <v>3755135</v>
      </c>
      <c r="D10" s="35">
        <v>92</v>
      </c>
      <c r="E10" s="35">
        <v>4111015</v>
      </c>
      <c r="F10" s="36">
        <v>2</v>
      </c>
      <c r="G10" s="36">
        <v>90000</v>
      </c>
      <c r="H10" s="37">
        <f t="shared" si="1"/>
        <v>177</v>
      </c>
      <c r="I10" s="37">
        <f t="shared" si="0"/>
        <v>7956150</v>
      </c>
      <c r="J10" s="38">
        <f t="shared" si="2"/>
        <v>86479.891304347824</v>
      </c>
    </row>
    <row r="11" spans="1:10" ht="18" x14ac:dyDescent="0.25">
      <c r="A11" s="32" t="s">
        <v>25</v>
      </c>
      <c r="B11" s="35">
        <v>208</v>
      </c>
      <c r="C11" s="35">
        <v>8672884</v>
      </c>
      <c r="D11" s="35">
        <v>254</v>
      </c>
      <c r="E11" s="35">
        <v>10512526</v>
      </c>
      <c r="F11" s="36">
        <v>0</v>
      </c>
      <c r="G11" s="36">
        <v>0</v>
      </c>
      <c r="H11" s="37">
        <f t="shared" si="1"/>
        <v>462</v>
      </c>
      <c r="I11" s="37">
        <f t="shared" si="0"/>
        <v>19185410</v>
      </c>
      <c r="J11" s="38">
        <f t="shared" si="2"/>
        <v>208537.0652173913</v>
      </c>
    </row>
    <row r="12" spans="1:10" ht="18" x14ac:dyDescent="0.25">
      <c r="A12" s="32" t="s">
        <v>26</v>
      </c>
      <c r="B12" s="35">
        <v>906</v>
      </c>
      <c r="C12" s="35">
        <v>39633902</v>
      </c>
      <c r="D12" s="35">
        <v>1066</v>
      </c>
      <c r="E12" s="35">
        <v>45876912</v>
      </c>
      <c r="F12" s="36">
        <v>2</v>
      </c>
      <c r="G12" s="36">
        <v>78000</v>
      </c>
      <c r="H12" s="37">
        <f t="shared" si="1"/>
        <v>1974</v>
      </c>
      <c r="I12" s="37">
        <f t="shared" si="0"/>
        <v>85588814</v>
      </c>
      <c r="J12" s="38">
        <f t="shared" si="2"/>
        <v>930313.19565217395</v>
      </c>
    </row>
    <row r="13" spans="1:10" ht="18" x14ac:dyDescent="0.25">
      <c r="A13" s="32" t="s">
        <v>27</v>
      </c>
      <c r="B13" s="35">
        <v>421</v>
      </c>
      <c r="C13" s="35">
        <v>20027515</v>
      </c>
      <c r="D13" s="35">
        <v>448</v>
      </c>
      <c r="E13" s="35">
        <v>21087865</v>
      </c>
      <c r="F13" s="36">
        <v>8</v>
      </c>
      <c r="G13" s="36">
        <v>355000</v>
      </c>
      <c r="H13" s="37">
        <f t="shared" si="1"/>
        <v>877</v>
      </c>
      <c r="I13" s="37">
        <f t="shared" si="0"/>
        <v>41470380</v>
      </c>
      <c r="J13" s="38">
        <f t="shared" si="2"/>
        <v>450765</v>
      </c>
    </row>
    <row r="14" spans="1:10" ht="18" x14ac:dyDescent="0.25">
      <c r="A14" s="32" t="s">
        <v>28</v>
      </c>
      <c r="B14" s="35">
        <v>592</v>
      </c>
      <c r="C14" s="35">
        <v>22202239</v>
      </c>
      <c r="D14" s="35">
        <v>698</v>
      </c>
      <c r="E14" s="35">
        <v>26850879</v>
      </c>
      <c r="F14" s="36">
        <v>8</v>
      </c>
      <c r="G14" s="36">
        <v>324000</v>
      </c>
      <c r="H14" s="37">
        <f t="shared" si="1"/>
        <v>1298</v>
      </c>
      <c r="I14" s="37">
        <f t="shared" si="0"/>
        <v>49377118</v>
      </c>
      <c r="J14" s="38">
        <f t="shared" si="2"/>
        <v>536707.80434782605</v>
      </c>
    </row>
    <row r="15" spans="1:10" ht="18" x14ac:dyDescent="0.25">
      <c r="A15" s="32" t="s">
        <v>29</v>
      </c>
      <c r="B15" s="35">
        <v>1628</v>
      </c>
      <c r="C15" s="35">
        <v>57774033</v>
      </c>
      <c r="D15" s="35">
        <v>1903</v>
      </c>
      <c r="E15" s="35">
        <v>69902488</v>
      </c>
      <c r="F15" s="36">
        <v>14</v>
      </c>
      <c r="G15" s="36">
        <v>417045</v>
      </c>
      <c r="H15" s="37">
        <f t="shared" si="1"/>
        <v>3545</v>
      </c>
      <c r="I15" s="37">
        <f t="shared" si="0"/>
        <v>128093566</v>
      </c>
      <c r="J15" s="38">
        <f t="shared" si="2"/>
        <v>1392321.3695652173</v>
      </c>
    </row>
    <row r="16" spans="1:10" ht="18" x14ac:dyDescent="0.25">
      <c r="A16" s="32" t="s">
        <v>30</v>
      </c>
      <c r="B16" s="35">
        <v>175</v>
      </c>
      <c r="C16" s="35">
        <v>7526968</v>
      </c>
      <c r="D16" s="35">
        <v>235</v>
      </c>
      <c r="E16" s="35">
        <v>10246778</v>
      </c>
      <c r="F16" s="35">
        <v>0</v>
      </c>
      <c r="G16" s="35">
        <v>0</v>
      </c>
      <c r="H16" s="37">
        <f t="shared" si="1"/>
        <v>410</v>
      </c>
      <c r="I16" s="37">
        <f t="shared" si="0"/>
        <v>17773746</v>
      </c>
      <c r="J16" s="38">
        <f t="shared" si="2"/>
        <v>193192.89130434784</v>
      </c>
    </row>
    <row r="17" spans="1:10" ht="18" x14ac:dyDescent="0.25">
      <c r="A17" s="32" t="s">
        <v>31</v>
      </c>
      <c r="B17" s="35">
        <v>1146</v>
      </c>
      <c r="C17" s="35">
        <v>43237942</v>
      </c>
      <c r="D17" s="35">
        <v>1216</v>
      </c>
      <c r="E17" s="35">
        <v>46546797</v>
      </c>
      <c r="F17" s="35">
        <v>2</v>
      </c>
      <c r="G17" s="35">
        <v>90000</v>
      </c>
      <c r="H17" s="37">
        <f t="shared" si="1"/>
        <v>2364</v>
      </c>
      <c r="I17" s="37">
        <f t="shared" si="0"/>
        <v>89874739</v>
      </c>
      <c r="J17" s="38">
        <f t="shared" si="2"/>
        <v>976899.33695652173</v>
      </c>
    </row>
    <row r="18" spans="1:10" ht="18" x14ac:dyDescent="0.25">
      <c r="A18" s="32" t="s">
        <v>32</v>
      </c>
      <c r="B18" s="35">
        <v>189</v>
      </c>
      <c r="C18" s="35">
        <v>7131989</v>
      </c>
      <c r="D18" s="35">
        <v>209</v>
      </c>
      <c r="E18" s="35">
        <v>7835996</v>
      </c>
      <c r="F18" s="35">
        <v>6</v>
      </c>
      <c r="G18" s="35">
        <v>227000</v>
      </c>
      <c r="H18" s="37">
        <f t="shared" si="1"/>
        <v>404</v>
      </c>
      <c r="I18" s="37">
        <f t="shared" si="0"/>
        <v>15194985</v>
      </c>
      <c r="J18" s="38">
        <f t="shared" si="2"/>
        <v>165162.88043478262</v>
      </c>
    </row>
    <row r="19" spans="1:10" ht="18" x14ac:dyDescent="0.25">
      <c r="A19" s="32" t="s">
        <v>33</v>
      </c>
      <c r="B19" s="35">
        <v>1256</v>
      </c>
      <c r="C19" s="35">
        <v>55060093</v>
      </c>
      <c r="D19" s="35">
        <v>1497</v>
      </c>
      <c r="E19" s="35">
        <v>65801739</v>
      </c>
      <c r="F19" s="35">
        <v>11</v>
      </c>
      <c r="G19" s="35">
        <v>464000</v>
      </c>
      <c r="H19" s="37">
        <f t="shared" si="1"/>
        <v>2764</v>
      </c>
      <c r="I19" s="37">
        <f t="shared" si="0"/>
        <v>121325832</v>
      </c>
      <c r="J19" s="38">
        <f t="shared" si="2"/>
        <v>1318759.043478261</v>
      </c>
    </row>
    <row r="20" spans="1:10" ht="18" x14ac:dyDescent="0.25">
      <c r="A20" s="32" t="s">
        <v>34</v>
      </c>
      <c r="B20" s="35">
        <v>1536</v>
      </c>
      <c r="C20" s="35">
        <v>63586096</v>
      </c>
      <c r="D20" s="35">
        <v>1450</v>
      </c>
      <c r="E20" s="35">
        <v>61380837</v>
      </c>
      <c r="F20" s="35">
        <v>248</v>
      </c>
      <c r="G20" s="35">
        <v>10314845</v>
      </c>
      <c r="H20" s="37">
        <f t="shared" si="1"/>
        <v>3234</v>
      </c>
      <c r="I20" s="37">
        <f t="shared" si="0"/>
        <v>135281778</v>
      </c>
      <c r="J20" s="38">
        <f t="shared" si="2"/>
        <v>1470454.1086956521</v>
      </c>
    </row>
    <row r="21" spans="1:10" ht="18" x14ac:dyDescent="0.25">
      <c r="A21" s="32" t="s">
        <v>35</v>
      </c>
      <c r="B21" s="35">
        <v>440</v>
      </c>
      <c r="C21" s="35">
        <v>20303731</v>
      </c>
      <c r="D21" s="35">
        <v>479</v>
      </c>
      <c r="E21" s="35">
        <v>21861716</v>
      </c>
      <c r="F21" s="35">
        <v>0</v>
      </c>
      <c r="G21" s="35">
        <v>0</v>
      </c>
      <c r="H21" s="37">
        <f t="shared" si="1"/>
        <v>919</v>
      </c>
      <c r="I21" s="37">
        <f t="shared" si="0"/>
        <v>42165447</v>
      </c>
      <c r="J21" s="38">
        <f t="shared" si="2"/>
        <v>458320.07608695654</v>
      </c>
    </row>
    <row r="22" spans="1:10" ht="18" x14ac:dyDescent="0.25">
      <c r="A22" s="32" t="s">
        <v>36</v>
      </c>
      <c r="B22" s="35">
        <v>722</v>
      </c>
      <c r="C22" s="35">
        <v>31932938</v>
      </c>
      <c r="D22" s="35">
        <v>841</v>
      </c>
      <c r="E22" s="35">
        <v>37203242</v>
      </c>
      <c r="F22" s="35">
        <v>1</v>
      </c>
      <c r="G22" s="35">
        <v>52000</v>
      </c>
      <c r="H22" s="37">
        <f t="shared" si="1"/>
        <v>1564</v>
      </c>
      <c r="I22" s="37">
        <f t="shared" si="0"/>
        <v>69188180</v>
      </c>
      <c r="J22" s="38">
        <f t="shared" si="2"/>
        <v>752045.43478260865</v>
      </c>
    </row>
    <row r="23" spans="1:10" ht="18" x14ac:dyDescent="0.25">
      <c r="A23" s="32" t="s">
        <v>37</v>
      </c>
      <c r="B23" s="35">
        <v>101</v>
      </c>
      <c r="C23" s="35">
        <v>4650808</v>
      </c>
      <c r="D23" s="35">
        <v>95</v>
      </c>
      <c r="E23" s="35">
        <v>4341931</v>
      </c>
      <c r="F23" s="35">
        <v>0</v>
      </c>
      <c r="G23" s="35">
        <v>0</v>
      </c>
      <c r="H23" s="37">
        <f t="shared" si="1"/>
        <v>196</v>
      </c>
      <c r="I23" s="37">
        <f t="shared" si="0"/>
        <v>8992739</v>
      </c>
      <c r="J23" s="38">
        <f t="shared" si="2"/>
        <v>97747.163043478256</v>
      </c>
    </row>
    <row r="24" spans="1:10" ht="18" x14ac:dyDescent="0.25">
      <c r="A24" s="32" t="s">
        <v>38</v>
      </c>
      <c r="B24" s="35">
        <v>1154</v>
      </c>
      <c r="C24" s="35">
        <v>48731368</v>
      </c>
      <c r="D24" s="35">
        <v>1399</v>
      </c>
      <c r="E24" s="35">
        <v>58572318</v>
      </c>
      <c r="F24" s="35">
        <v>6</v>
      </c>
      <c r="G24" s="35">
        <v>255000</v>
      </c>
      <c r="H24" s="37">
        <f t="shared" si="1"/>
        <v>2559</v>
      </c>
      <c r="I24" s="37">
        <f t="shared" si="0"/>
        <v>107558686</v>
      </c>
      <c r="J24" s="38">
        <f t="shared" si="2"/>
        <v>1169116.1521739131</v>
      </c>
    </row>
    <row r="25" spans="1:10" ht="18" x14ac:dyDescent="0.25">
      <c r="A25" s="32" t="s">
        <v>39</v>
      </c>
      <c r="B25" s="35">
        <v>2634</v>
      </c>
      <c r="C25" s="35">
        <v>123543323</v>
      </c>
      <c r="D25" s="35">
        <v>3222</v>
      </c>
      <c r="E25" s="35">
        <v>149207646</v>
      </c>
      <c r="F25" s="35">
        <v>98</v>
      </c>
      <c r="G25" s="35">
        <v>4287357</v>
      </c>
      <c r="H25" s="37">
        <f t="shared" si="1"/>
        <v>5954</v>
      </c>
      <c r="I25" s="37">
        <f t="shared" si="0"/>
        <v>277038326</v>
      </c>
      <c r="J25" s="38">
        <f t="shared" si="2"/>
        <v>3011286.1521739131</v>
      </c>
    </row>
    <row r="26" spans="1:10" ht="18" x14ac:dyDescent="0.25">
      <c r="A26" s="32" t="s">
        <v>40</v>
      </c>
      <c r="B26" s="35">
        <v>194</v>
      </c>
      <c r="C26" s="35">
        <v>8476419</v>
      </c>
      <c r="D26" s="35">
        <v>189</v>
      </c>
      <c r="E26" s="35">
        <v>7884997</v>
      </c>
      <c r="F26" s="35">
        <v>1</v>
      </c>
      <c r="G26" s="35">
        <v>45000</v>
      </c>
      <c r="H26" s="37">
        <f t="shared" si="1"/>
        <v>384</v>
      </c>
      <c r="I26" s="37">
        <f t="shared" si="0"/>
        <v>16406416</v>
      </c>
      <c r="J26" s="38">
        <f t="shared" si="2"/>
        <v>178330.60869565216</v>
      </c>
    </row>
    <row r="27" spans="1:10" ht="18" x14ac:dyDescent="0.25">
      <c r="A27" s="32" t="s">
        <v>41</v>
      </c>
      <c r="B27" s="35">
        <v>153</v>
      </c>
      <c r="C27" s="35">
        <v>6482998</v>
      </c>
      <c r="D27" s="35">
        <v>157</v>
      </c>
      <c r="E27" s="35">
        <v>6481823</v>
      </c>
      <c r="F27" s="35">
        <v>0</v>
      </c>
      <c r="G27" s="35">
        <v>0</v>
      </c>
      <c r="H27" s="37">
        <f t="shared" si="1"/>
        <v>310</v>
      </c>
      <c r="I27" s="37">
        <f t="shared" si="0"/>
        <v>12964821</v>
      </c>
      <c r="J27" s="38">
        <f t="shared" si="2"/>
        <v>140921.96739130435</v>
      </c>
    </row>
    <row r="28" spans="1:10" ht="18" x14ac:dyDescent="0.25">
      <c r="A28" s="32" t="s">
        <v>42</v>
      </c>
      <c r="B28" s="35">
        <v>250</v>
      </c>
      <c r="C28" s="35">
        <v>10778973</v>
      </c>
      <c r="D28" s="35">
        <v>291</v>
      </c>
      <c r="E28" s="35">
        <v>12173862</v>
      </c>
      <c r="F28" s="35">
        <v>1</v>
      </c>
      <c r="G28" s="35">
        <v>40000</v>
      </c>
      <c r="H28" s="37">
        <f t="shared" si="1"/>
        <v>542</v>
      </c>
      <c r="I28" s="37">
        <f t="shared" si="0"/>
        <v>22992835</v>
      </c>
      <c r="J28" s="38">
        <f t="shared" si="2"/>
        <v>249922.11956521738</v>
      </c>
    </row>
    <row r="29" spans="1:10" ht="18" x14ac:dyDescent="0.25">
      <c r="A29" s="32" t="s">
        <v>43</v>
      </c>
      <c r="B29" s="35">
        <v>1134</v>
      </c>
      <c r="C29" s="35">
        <v>41140213</v>
      </c>
      <c r="D29" s="35">
        <v>1400</v>
      </c>
      <c r="E29" s="35">
        <v>51352382</v>
      </c>
      <c r="F29" s="35">
        <v>2</v>
      </c>
      <c r="G29" s="35">
        <v>66000</v>
      </c>
      <c r="H29" s="37">
        <f t="shared" si="1"/>
        <v>2536</v>
      </c>
      <c r="I29" s="37">
        <f t="shared" si="0"/>
        <v>92558595</v>
      </c>
      <c r="J29" s="38">
        <f t="shared" si="2"/>
        <v>1006071.6847826086</v>
      </c>
    </row>
    <row r="30" spans="1:10" ht="18" x14ac:dyDescent="0.25">
      <c r="A30" s="32" t="s">
        <v>44</v>
      </c>
      <c r="B30" s="35">
        <v>6740</v>
      </c>
      <c r="C30" s="35">
        <v>239696573</v>
      </c>
      <c r="D30" s="35">
        <v>7324</v>
      </c>
      <c r="E30" s="35">
        <v>259417534</v>
      </c>
      <c r="F30" s="35">
        <v>1319</v>
      </c>
      <c r="G30" s="35">
        <v>48749008</v>
      </c>
      <c r="H30" s="37">
        <f t="shared" si="1"/>
        <v>15383</v>
      </c>
      <c r="I30" s="37">
        <f t="shared" si="0"/>
        <v>547863115</v>
      </c>
      <c r="J30" s="38">
        <f t="shared" si="2"/>
        <v>5955033.8586956523</v>
      </c>
    </row>
    <row r="31" spans="1:10" ht="18" x14ac:dyDescent="0.25">
      <c r="A31" s="32" t="s">
        <v>45</v>
      </c>
      <c r="B31" s="35">
        <v>159</v>
      </c>
      <c r="C31" s="35">
        <v>6419014</v>
      </c>
      <c r="D31" s="35">
        <v>182</v>
      </c>
      <c r="E31" s="35">
        <v>7467704</v>
      </c>
      <c r="F31" s="35">
        <v>0</v>
      </c>
      <c r="G31" s="35">
        <v>0</v>
      </c>
      <c r="H31" s="37">
        <f t="shared" si="1"/>
        <v>341</v>
      </c>
      <c r="I31" s="37">
        <f t="shared" si="0"/>
        <v>13886718</v>
      </c>
      <c r="J31" s="38">
        <f t="shared" si="2"/>
        <v>150942.58695652173</v>
      </c>
    </row>
    <row r="32" spans="1:10" ht="18" x14ac:dyDescent="0.25">
      <c r="A32" s="32" t="s">
        <v>46</v>
      </c>
      <c r="B32" s="35">
        <v>1699</v>
      </c>
      <c r="C32" s="35">
        <v>74251711</v>
      </c>
      <c r="D32" s="35">
        <v>2068</v>
      </c>
      <c r="E32" s="35">
        <v>88814268</v>
      </c>
      <c r="F32" s="35">
        <v>1</v>
      </c>
      <c r="G32" s="35">
        <v>45000</v>
      </c>
      <c r="H32" s="37">
        <f t="shared" si="1"/>
        <v>3768</v>
      </c>
      <c r="I32" s="37">
        <f t="shared" si="0"/>
        <v>163110979</v>
      </c>
      <c r="J32" s="38">
        <f t="shared" si="2"/>
        <v>1772945.4239130435</v>
      </c>
    </row>
    <row r="33" spans="1:10" ht="18" x14ac:dyDescent="0.25">
      <c r="A33" s="32" t="s">
        <v>47</v>
      </c>
      <c r="B33" s="35">
        <v>1969</v>
      </c>
      <c r="C33" s="35">
        <v>73463708</v>
      </c>
      <c r="D33" s="35">
        <v>2187</v>
      </c>
      <c r="E33" s="35">
        <v>81571763</v>
      </c>
      <c r="F33" s="35">
        <v>21</v>
      </c>
      <c r="G33" s="35">
        <v>631500</v>
      </c>
      <c r="H33" s="37">
        <f t="shared" si="1"/>
        <v>4177</v>
      </c>
      <c r="I33" s="37">
        <f t="shared" si="0"/>
        <v>155666971</v>
      </c>
      <c r="J33" s="38">
        <f t="shared" si="2"/>
        <v>1692032.293478261</v>
      </c>
    </row>
    <row r="34" spans="1:10" ht="18" x14ac:dyDescent="0.25">
      <c r="A34" s="32" t="s">
        <v>48</v>
      </c>
      <c r="B34" s="35">
        <v>994</v>
      </c>
      <c r="C34" s="35">
        <v>36243805</v>
      </c>
      <c r="D34" s="35">
        <v>1197</v>
      </c>
      <c r="E34" s="35">
        <v>44065281</v>
      </c>
      <c r="F34" s="35">
        <v>3</v>
      </c>
      <c r="G34" s="35">
        <v>99000</v>
      </c>
      <c r="H34" s="37">
        <f t="shared" si="1"/>
        <v>2194</v>
      </c>
      <c r="I34" s="37">
        <f t="shared" si="0"/>
        <v>80408086</v>
      </c>
      <c r="J34" s="38">
        <f t="shared" si="2"/>
        <v>874000.93478260865</v>
      </c>
    </row>
    <row r="35" spans="1:10" ht="18" x14ac:dyDescent="0.25">
      <c r="A35" s="32" t="s">
        <v>49</v>
      </c>
      <c r="B35" s="35">
        <v>514</v>
      </c>
      <c r="C35" s="35">
        <v>18197783</v>
      </c>
      <c r="D35" s="35">
        <v>575</v>
      </c>
      <c r="E35" s="35">
        <v>19874920</v>
      </c>
      <c r="F35" s="35">
        <v>4</v>
      </c>
      <c r="G35" s="35">
        <v>189000</v>
      </c>
      <c r="H35" s="37">
        <f t="shared" si="1"/>
        <v>1093</v>
      </c>
      <c r="I35" s="37">
        <f t="shared" si="0"/>
        <v>38261703</v>
      </c>
      <c r="J35" s="38">
        <f t="shared" si="2"/>
        <v>415888.07608695654</v>
      </c>
    </row>
    <row r="36" spans="1:10" ht="18" x14ac:dyDescent="0.25">
      <c r="A36" s="32" t="s">
        <v>50</v>
      </c>
      <c r="B36" s="35">
        <v>1915</v>
      </c>
      <c r="C36" s="35">
        <v>67970638</v>
      </c>
      <c r="D36" s="35">
        <v>1994</v>
      </c>
      <c r="E36" s="35">
        <v>71094608</v>
      </c>
      <c r="F36" s="35">
        <v>18</v>
      </c>
      <c r="G36" s="35">
        <v>599000</v>
      </c>
      <c r="H36" s="37">
        <f t="shared" si="1"/>
        <v>3927</v>
      </c>
      <c r="I36" s="37">
        <f t="shared" si="0"/>
        <v>139664246</v>
      </c>
      <c r="J36" s="38">
        <f t="shared" si="2"/>
        <v>1518089.6304347827</v>
      </c>
    </row>
    <row r="37" spans="1:10" ht="18" x14ac:dyDescent="0.25">
      <c r="A37" s="32" t="s">
        <v>51</v>
      </c>
      <c r="B37" s="35">
        <v>791</v>
      </c>
      <c r="C37" s="35">
        <v>35038251</v>
      </c>
      <c r="D37" s="35">
        <v>832</v>
      </c>
      <c r="E37" s="35">
        <v>35863573</v>
      </c>
      <c r="F37" s="35">
        <v>5</v>
      </c>
      <c r="G37" s="35">
        <v>210440</v>
      </c>
      <c r="H37" s="37">
        <f t="shared" si="1"/>
        <v>1628</v>
      </c>
      <c r="I37" s="37">
        <f t="shared" si="0"/>
        <v>71112264</v>
      </c>
      <c r="J37" s="38">
        <f t="shared" si="2"/>
        <v>772959.39130434778</v>
      </c>
    </row>
    <row r="38" spans="1:10" ht="18" x14ac:dyDescent="0.25">
      <c r="A38" s="32" t="s">
        <v>52</v>
      </c>
      <c r="B38" s="35">
        <v>1508</v>
      </c>
      <c r="C38" s="35">
        <v>60534266</v>
      </c>
      <c r="D38" s="35">
        <v>1614</v>
      </c>
      <c r="E38" s="35">
        <v>65824352</v>
      </c>
      <c r="F38" s="35">
        <v>59</v>
      </c>
      <c r="G38" s="35">
        <v>2438938</v>
      </c>
      <c r="H38" s="37">
        <f t="shared" si="1"/>
        <v>3181</v>
      </c>
      <c r="I38" s="37">
        <f t="shared" si="0"/>
        <v>128797556</v>
      </c>
      <c r="J38" s="38">
        <f t="shared" si="2"/>
        <v>1399973.4347826086</v>
      </c>
    </row>
    <row r="39" spans="1:10" ht="18" x14ac:dyDescent="0.25">
      <c r="A39" s="32" t="s">
        <v>53</v>
      </c>
      <c r="B39" s="35">
        <v>125</v>
      </c>
      <c r="C39" s="35">
        <v>5300043</v>
      </c>
      <c r="D39" s="35">
        <v>136</v>
      </c>
      <c r="E39" s="35">
        <v>5723948</v>
      </c>
      <c r="F39" s="35">
        <v>4</v>
      </c>
      <c r="G39" s="35">
        <v>186000</v>
      </c>
      <c r="H39" s="37">
        <f t="shared" si="1"/>
        <v>265</v>
      </c>
      <c r="I39" s="37">
        <f t="shared" si="0"/>
        <v>11209991</v>
      </c>
      <c r="J39" s="38">
        <f t="shared" si="2"/>
        <v>121847.72826086957</v>
      </c>
    </row>
    <row r="40" spans="1:10" ht="18" x14ac:dyDescent="0.25">
      <c r="A40" s="32" t="s">
        <v>54</v>
      </c>
      <c r="B40" s="35">
        <v>94</v>
      </c>
      <c r="C40" s="35">
        <v>3655000</v>
      </c>
      <c r="D40" s="35">
        <v>222</v>
      </c>
      <c r="E40" s="35">
        <v>8633008</v>
      </c>
      <c r="F40" s="35">
        <v>0</v>
      </c>
      <c r="G40" s="35">
        <v>0</v>
      </c>
      <c r="H40" s="37">
        <f t="shared" si="1"/>
        <v>316</v>
      </c>
      <c r="I40" s="37">
        <f t="shared" si="0"/>
        <v>12288008</v>
      </c>
      <c r="J40" s="38">
        <f t="shared" si="2"/>
        <v>133565.30434782608</v>
      </c>
    </row>
    <row r="41" spans="1:10" ht="18" x14ac:dyDescent="0.25">
      <c r="A41" s="32" t="s">
        <v>55</v>
      </c>
      <c r="B41" s="35">
        <v>61</v>
      </c>
      <c r="C41" s="35">
        <v>3174883</v>
      </c>
      <c r="D41" s="35">
        <v>62</v>
      </c>
      <c r="E41" s="35">
        <v>3028775</v>
      </c>
      <c r="F41" s="35">
        <v>0</v>
      </c>
      <c r="G41" s="35">
        <v>0</v>
      </c>
      <c r="H41" s="37">
        <f t="shared" si="1"/>
        <v>123</v>
      </c>
      <c r="I41" s="37">
        <f t="shared" si="0"/>
        <v>6203658</v>
      </c>
      <c r="J41" s="38">
        <f t="shared" si="2"/>
        <v>67431.065217391311</v>
      </c>
    </row>
    <row r="42" spans="1:10" ht="18" x14ac:dyDescent="0.25">
      <c r="A42" s="32" t="s">
        <v>56</v>
      </c>
      <c r="B42" s="35">
        <v>985</v>
      </c>
      <c r="C42" s="35">
        <v>44391025</v>
      </c>
      <c r="D42" s="35">
        <v>1093</v>
      </c>
      <c r="E42" s="35">
        <v>49500809</v>
      </c>
      <c r="F42" s="35">
        <v>0</v>
      </c>
      <c r="G42" s="35">
        <v>0</v>
      </c>
      <c r="H42" s="37">
        <f t="shared" si="1"/>
        <v>2078</v>
      </c>
      <c r="I42" s="37">
        <f t="shared" si="0"/>
        <v>93891834</v>
      </c>
      <c r="J42" s="38">
        <f t="shared" si="2"/>
        <v>1020563.4130434783</v>
      </c>
    </row>
    <row r="43" spans="1:10" ht="18" x14ac:dyDescent="0.25">
      <c r="A43" s="39" t="s">
        <v>9</v>
      </c>
      <c r="B43" s="40">
        <f t="shared" ref="B43:I43" si="3">SUM(B6:B42)</f>
        <v>35771</v>
      </c>
      <c r="C43" s="40">
        <f t="shared" si="3"/>
        <v>1432340987</v>
      </c>
      <c r="D43" s="40">
        <f t="shared" si="3"/>
        <v>40365</v>
      </c>
      <c r="E43" s="40">
        <f t="shared" si="3"/>
        <v>1616567102</v>
      </c>
      <c r="F43" s="40">
        <f t="shared" si="3"/>
        <v>1910</v>
      </c>
      <c r="G43" s="40">
        <f t="shared" si="3"/>
        <v>72924403</v>
      </c>
      <c r="H43" s="40">
        <f t="shared" si="3"/>
        <v>78046</v>
      </c>
      <c r="I43" s="40">
        <f t="shared" si="3"/>
        <v>3121832492</v>
      </c>
      <c r="J43" s="41">
        <f>SUM(J6:J42)</f>
        <v>33932961.869565226</v>
      </c>
    </row>
    <row r="44" spans="1:10" ht="18" x14ac:dyDescent="0.25">
      <c r="A44" s="42" t="s">
        <v>57</v>
      </c>
      <c r="B44" s="43"/>
      <c r="C44" s="43">
        <f>C43/31</f>
        <v>46204547.967741936</v>
      </c>
      <c r="D44" s="43"/>
      <c r="E44" s="43">
        <f>E43/31</f>
        <v>52147325.870967738</v>
      </c>
      <c r="F44" s="43"/>
      <c r="G44" s="43">
        <f>G43/30</f>
        <v>2430813.4333333331</v>
      </c>
      <c r="H44" s="43"/>
      <c r="I44" s="43">
        <f>I43/92</f>
        <v>33932961.869565219</v>
      </c>
      <c r="J44" s="44"/>
    </row>
    <row r="45" spans="1:10" ht="25.5" x14ac:dyDescent="0.35">
      <c r="A45" s="45"/>
      <c r="B45" s="46"/>
      <c r="C45" s="46"/>
      <c r="D45" s="46"/>
      <c r="E45" s="46"/>
      <c r="F45" s="46"/>
      <c r="G45" s="46"/>
      <c r="H45" s="46"/>
      <c r="I45" s="46"/>
      <c r="J45" s="47"/>
    </row>
    <row r="46" spans="1:10" ht="25.5" x14ac:dyDescent="0.35">
      <c r="A46" s="48"/>
      <c r="B46" s="46"/>
      <c r="C46" s="46"/>
      <c r="D46" s="46"/>
      <c r="E46" s="46"/>
      <c r="F46" s="46"/>
      <c r="G46" s="46"/>
      <c r="H46" s="46"/>
      <c r="I46" s="46"/>
      <c r="J46" s="47"/>
    </row>
    <row r="47" spans="1:10" ht="25.5" x14ac:dyDescent="0.35">
      <c r="A47" s="48"/>
      <c r="B47" s="46"/>
      <c r="C47" s="46"/>
      <c r="D47" s="46"/>
      <c r="E47" s="46"/>
      <c r="F47" s="46"/>
      <c r="G47" s="46"/>
      <c r="H47" s="46"/>
      <c r="I47" s="46"/>
      <c r="J47" s="47"/>
    </row>
    <row r="48" spans="1:10" ht="25.5" x14ac:dyDescent="0.35">
      <c r="A48" s="48"/>
      <c r="B48" s="46"/>
      <c r="C48" s="46"/>
      <c r="D48" s="46"/>
      <c r="E48" s="46"/>
      <c r="F48" s="46"/>
      <c r="G48" s="46"/>
      <c r="H48" s="46"/>
      <c r="I48" s="46"/>
      <c r="J48" s="47"/>
    </row>
    <row r="49" spans="1:10" ht="26.25" thickBot="1" x14ac:dyDescent="0.4">
      <c r="A49" s="49"/>
      <c r="B49" s="50"/>
      <c r="C49" s="50"/>
      <c r="D49" s="50"/>
      <c r="E49" s="50"/>
      <c r="F49" s="50"/>
      <c r="G49" s="50"/>
      <c r="H49" s="50"/>
      <c r="I49" s="50"/>
      <c r="J49" s="51"/>
    </row>
    <row r="53" spans="1:10" x14ac:dyDescent="0.25">
      <c r="A53" s="52"/>
      <c r="B53" s="52"/>
      <c r="C53" s="52"/>
    </row>
    <row r="54" spans="1:10" x14ac:dyDescent="0.25">
      <c r="A54" s="52"/>
      <c r="B54" s="52"/>
      <c r="C54" s="52"/>
    </row>
    <row r="58" spans="1:10" x14ac:dyDescent="0.25">
      <c r="F58" s="52"/>
      <c r="G58" s="52"/>
    </row>
    <row r="59" spans="1:10" x14ac:dyDescent="0.25">
      <c r="F59" s="52"/>
      <c r="G59" s="52"/>
    </row>
  </sheetData>
  <mergeCells count="7">
    <mergeCell ref="A1:J1"/>
    <mergeCell ref="A2:J2"/>
    <mergeCell ref="A3:J3"/>
    <mergeCell ref="B4:C4"/>
    <mergeCell ref="D4:E4"/>
    <mergeCell ref="F4:G4"/>
    <mergeCell ref="H4:J4"/>
  </mergeCells>
  <pageMargins left="0.98425196850393704" right="0.23622047244094491" top="0.55118110236220474" bottom="0.55118110236220474" header="0.31496062992125984" footer="0.31496062992125984"/>
  <pageSetup paperSize="9" scale="5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3E2DAC-DEB9-4DE2-9794-01F2EF65A80A}">
  <dimension ref="A1:J59"/>
  <sheetViews>
    <sheetView view="pageBreakPreview" topLeftCell="A24" zoomScale="60" zoomScaleNormal="100" workbookViewId="0">
      <selection sqref="A1:XFD1"/>
    </sheetView>
  </sheetViews>
  <sheetFormatPr defaultRowHeight="15" x14ac:dyDescent="0.25"/>
  <cols>
    <col min="1" max="1" width="23.5703125" customWidth="1"/>
    <col min="2" max="2" width="17.7109375" customWidth="1"/>
    <col min="3" max="3" width="24.42578125" customWidth="1"/>
    <col min="4" max="4" width="14.42578125" customWidth="1"/>
    <col min="5" max="5" width="25.42578125" customWidth="1"/>
    <col min="6" max="6" width="15.7109375" customWidth="1"/>
    <col min="7" max="7" width="27.140625" customWidth="1"/>
    <col min="8" max="8" width="19" customWidth="1"/>
    <col min="9" max="9" width="28.140625" customWidth="1"/>
    <col min="10" max="10" width="26" customWidth="1"/>
  </cols>
  <sheetData>
    <row r="1" spans="1:10" ht="36" x14ac:dyDescent="0.55000000000000004">
      <c r="A1" s="96"/>
      <c r="B1" s="96"/>
      <c r="C1" s="96"/>
      <c r="D1" s="96"/>
      <c r="E1" s="96"/>
      <c r="F1" s="96"/>
      <c r="G1" s="96"/>
      <c r="H1" s="96"/>
      <c r="I1" s="96"/>
      <c r="J1" s="96"/>
    </row>
    <row r="2" spans="1:10" ht="18.75" x14ac:dyDescent="0.3">
      <c r="A2" s="97" t="s">
        <v>10</v>
      </c>
      <c r="B2" s="97"/>
      <c r="C2" s="97"/>
      <c r="D2" s="97"/>
      <c r="E2" s="97"/>
      <c r="F2" s="97"/>
      <c r="G2" s="97"/>
      <c r="H2" s="97"/>
      <c r="I2" s="97"/>
      <c r="J2" s="97"/>
    </row>
    <row r="3" spans="1:10" ht="32.25" thickBot="1" x14ac:dyDescent="0.55000000000000004">
      <c r="A3" s="98" t="s">
        <v>58</v>
      </c>
      <c r="B3" s="98"/>
      <c r="C3" s="98"/>
      <c r="D3" s="98"/>
      <c r="E3" s="98"/>
      <c r="F3" s="98"/>
      <c r="G3" s="98"/>
      <c r="H3" s="98"/>
      <c r="I3" s="98"/>
      <c r="J3" s="98"/>
    </row>
    <row r="4" spans="1:10" ht="18" x14ac:dyDescent="0.25">
      <c r="A4" s="31"/>
      <c r="B4" s="99" t="s">
        <v>12</v>
      </c>
      <c r="C4" s="100"/>
      <c r="D4" s="101" t="s">
        <v>13</v>
      </c>
      <c r="E4" s="102"/>
      <c r="F4" s="103" t="s">
        <v>14</v>
      </c>
      <c r="G4" s="104"/>
      <c r="H4" s="105" t="s">
        <v>15</v>
      </c>
      <c r="I4" s="106"/>
      <c r="J4" s="107"/>
    </row>
    <row r="5" spans="1:10" ht="19.5" customHeight="1" x14ac:dyDescent="0.25">
      <c r="A5" s="32" t="s">
        <v>16</v>
      </c>
      <c r="B5" s="33" t="s">
        <v>17</v>
      </c>
      <c r="C5" s="33" t="s">
        <v>18</v>
      </c>
      <c r="D5" s="33" t="s">
        <v>17</v>
      </c>
      <c r="E5" s="33" t="s">
        <v>18</v>
      </c>
      <c r="F5" s="33" t="s">
        <v>17</v>
      </c>
      <c r="G5" s="33" t="s">
        <v>18</v>
      </c>
      <c r="H5" s="33" t="s">
        <v>17</v>
      </c>
      <c r="I5" s="33" t="s">
        <v>18</v>
      </c>
      <c r="J5" s="34" t="s">
        <v>19</v>
      </c>
    </row>
    <row r="6" spans="1:10" ht="18" x14ac:dyDescent="0.25">
      <c r="A6" s="32" t="s">
        <v>20</v>
      </c>
      <c r="B6" s="35">
        <v>243</v>
      </c>
      <c r="C6" s="35">
        <v>7691276</v>
      </c>
      <c r="D6" s="35">
        <v>95</v>
      </c>
      <c r="E6" s="35">
        <v>3200237</v>
      </c>
      <c r="F6" s="36">
        <v>121</v>
      </c>
      <c r="G6" s="36">
        <v>4450273</v>
      </c>
      <c r="H6" s="37">
        <f>B6+D6+F6</f>
        <v>459</v>
      </c>
      <c r="I6" s="37">
        <f t="shared" ref="I6:I42" si="0">C6+E6+G6</f>
        <v>15341786</v>
      </c>
      <c r="J6" s="38">
        <f>I6/92</f>
        <v>166758.54347826086</v>
      </c>
    </row>
    <row r="7" spans="1:10" ht="18" x14ac:dyDescent="0.25">
      <c r="A7" s="32" t="s">
        <v>21</v>
      </c>
      <c r="B7" s="35">
        <v>68</v>
      </c>
      <c r="C7" s="35">
        <v>2697599</v>
      </c>
      <c r="D7" s="35">
        <v>73</v>
      </c>
      <c r="E7" s="35">
        <v>3055697</v>
      </c>
      <c r="F7" s="36">
        <v>42</v>
      </c>
      <c r="G7" s="36">
        <v>1648998</v>
      </c>
      <c r="H7" s="37">
        <f t="shared" ref="H7:H42" si="1">B7+D7+F7</f>
        <v>183</v>
      </c>
      <c r="I7" s="37">
        <f t="shared" si="0"/>
        <v>7402294</v>
      </c>
      <c r="J7" s="38">
        <f t="shared" ref="J7:J42" si="2">I7/92</f>
        <v>80459.717391304352</v>
      </c>
    </row>
    <row r="8" spans="1:10" ht="18" x14ac:dyDescent="0.25">
      <c r="A8" s="32" t="s">
        <v>22</v>
      </c>
      <c r="B8" s="35">
        <v>136</v>
      </c>
      <c r="C8" s="35">
        <v>7920430</v>
      </c>
      <c r="D8" s="35">
        <v>167</v>
      </c>
      <c r="E8" s="35">
        <v>6912881</v>
      </c>
      <c r="F8" s="36">
        <v>151</v>
      </c>
      <c r="G8" s="36">
        <v>6767208</v>
      </c>
      <c r="H8" s="37">
        <f t="shared" si="1"/>
        <v>454</v>
      </c>
      <c r="I8" s="37">
        <f t="shared" si="0"/>
        <v>21600519</v>
      </c>
      <c r="J8" s="38">
        <f t="shared" si="2"/>
        <v>234788.25</v>
      </c>
    </row>
    <row r="9" spans="1:10" ht="18" x14ac:dyDescent="0.25">
      <c r="A9" s="32" t="s">
        <v>23</v>
      </c>
      <c r="B9" s="35">
        <v>151</v>
      </c>
      <c r="C9" s="35">
        <v>5235559</v>
      </c>
      <c r="D9" s="35">
        <v>109</v>
      </c>
      <c r="E9" s="35">
        <v>4069810</v>
      </c>
      <c r="F9" s="36">
        <v>179</v>
      </c>
      <c r="G9" s="36">
        <v>6544471</v>
      </c>
      <c r="H9" s="37">
        <f t="shared" si="1"/>
        <v>439</v>
      </c>
      <c r="I9" s="37">
        <f t="shared" si="0"/>
        <v>15849840</v>
      </c>
      <c r="J9" s="38">
        <f t="shared" si="2"/>
        <v>172280.86956521738</v>
      </c>
    </row>
    <row r="10" spans="1:10" ht="18" x14ac:dyDescent="0.25">
      <c r="A10" s="32" t="s">
        <v>24</v>
      </c>
      <c r="B10" s="35">
        <v>42</v>
      </c>
      <c r="C10" s="35">
        <v>1601000</v>
      </c>
      <c r="D10" s="35">
        <v>36</v>
      </c>
      <c r="E10" s="35">
        <v>1582000</v>
      </c>
      <c r="F10" s="36">
        <v>29</v>
      </c>
      <c r="G10" s="36">
        <v>1168712</v>
      </c>
      <c r="H10" s="37">
        <f t="shared" si="1"/>
        <v>107</v>
      </c>
      <c r="I10" s="37">
        <f t="shared" si="0"/>
        <v>4351712</v>
      </c>
      <c r="J10" s="38">
        <f t="shared" si="2"/>
        <v>47301.217391304344</v>
      </c>
    </row>
    <row r="11" spans="1:10" ht="18" x14ac:dyDescent="0.25">
      <c r="A11" s="32" t="s">
        <v>25</v>
      </c>
      <c r="B11" s="35">
        <v>62</v>
      </c>
      <c r="C11" s="35">
        <v>2094612</v>
      </c>
      <c r="D11" s="35">
        <v>51</v>
      </c>
      <c r="E11" s="35">
        <v>1441901</v>
      </c>
      <c r="F11" s="36">
        <v>30</v>
      </c>
      <c r="G11" s="36">
        <v>787078</v>
      </c>
      <c r="H11" s="37">
        <f t="shared" si="1"/>
        <v>143</v>
      </c>
      <c r="I11" s="37">
        <f t="shared" si="0"/>
        <v>4323591</v>
      </c>
      <c r="J11" s="38">
        <f t="shared" si="2"/>
        <v>46995.554347826088</v>
      </c>
    </row>
    <row r="12" spans="1:10" ht="18" x14ac:dyDescent="0.25">
      <c r="A12" s="32" t="s">
        <v>26</v>
      </c>
      <c r="B12" s="35">
        <v>167</v>
      </c>
      <c r="C12" s="35">
        <v>6256229</v>
      </c>
      <c r="D12" s="35">
        <v>169</v>
      </c>
      <c r="E12" s="35">
        <v>6694404</v>
      </c>
      <c r="F12" s="36">
        <v>171</v>
      </c>
      <c r="G12" s="36">
        <v>6148016</v>
      </c>
      <c r="H12" s="37">
        <f t="shared" si="1"/>
        <v>507</v>
      </c>
      <c r="I12" s="37">
        <f t="shared" si="0"/>
        <v>19098649</v>
      </c>
      <c r="J12" s="38">
        <f t="shared" si="2"/>
        <v>207594.01086956522</v>
      </c>
    </row>
    <row r="13" spans="1:10" ht="18" x14ac:dyDescent="0.25">
      <c r="A13" s="32" t="s">
        <v>27</v>
      </c>
      <c r="B13" s="35">
        <v>55</v>
      </c>
      <c r="C13" s="35">
        <v>2150593</v>
      </c>
      <c r="D13" s="35">
        <v>89</v>
      </c>
      <c r="E13" s="35">
        <v>3484999</v>
      </c>
      <c r="F13" s="36">
        <v>36</v>
      </c>
      <c r="G13" s="36">
        <v>1498985</v>
      </c>
      <c r="H13" s="37">
        <f t="shared" si="1"/>
        <v>180</v>
      </c>
      <c r="I13" s="37">
        <f t="shared" si="0"/>
        <v>7134577</v>
      </c>
      <c r="J13" s="38">
        <f t="shared" si="2"/>
        <v>77549.75</v>
      </c>
    </row>
    <row r="14" spans="1:10" ht="18" x14ac:dyDescent="0.25">
      <c r="A14" s="32" t="s">
        <v>28</v>
      </c>
      <c r="B14" s="35">
        <v>165</v>
      </c>
      <c r="C14" s="35">
        <v>5405901</v>
      </c>
      <c r="D14" s="35">
        <v>123</v>
      </c>
      <c r="E14" s="35">
        <v>4181529</v>
      </c>
      <c r="F14" s="36">
        <v>103</v>
      </c>
      <c r="G14" s="36">
        <v>3162650</v>
      </c>
      <c r="H14" s="37">
        <f t="shared" si="1"/>
        <v>391</v>
      </c>
      <c r="I14" s="37">
        <f t="shared" si="0"/>
        <v>12750080</v>
      </c>
      <c r="J14" s="38">
        <f t="shared" si="2"/>
        <v>138587.82608695651</v>
      </c>
    </row>
    <row r="15" spans="1:10" ht="18" x14ac:dyDescent="0.25">
      <c r="A15" s="32" t="s">
        <v>29</v>
      </c>
      <c r="B15" s="35">
        <v>607</v>
      </c>
      <c r="C15" s="35">
        <v>18893198</v>
      </c>
      <c r="D15" s="35">
        <v>632</v>
      </c>
      <c r="E15" s="35">
        <v>19331771</v>
      </c>
      <c r="F15" s="36">
        <v>401</v>
      </c>
      <c r="G15" s="36">
        <v>11644909</v>
      </c>
      <c r="H15" s="37">
        <f t="shared" si="1"/>
        <v>1640</v>
      </c>
      <c r="I15" s="37">
        <f t="shared" si="0"/>
        <v>49869878</v>
      </c>
      <c r="J15" s="38">
        <f t="shared" si="2"/>
        <v>542063.89130434778</v>
      </c>
    </row>
    <row r="16" spans="1:10" ht="18" x14ac:dyDescent="0.25">
      <c r="A16" s="32" t="s">
        <v>30</v>
      </c>
      <c r="B16" s="35">
        <v>44</v>
      </c>
      <c r="C16" s="35">
        <v>1451027</v>
      </c>
      <c r="D16" s="35">
        <v>55</v>
      </c>
      <c r="E16" s="35">
        <v>2007360</v>
      </c>
      <c r="F16" s="35">
        <v>35</v>
      </c>
      <c r="G16" s="35">
        <v>1299197</v>
      </c>
      <c r="H16" s="37">
        <f t="shared" si="1"/>
        <v>134</v>
      </c>
      <c r="I16" s="37">
        <f t="shared" si="0"/>
        <v>4757584</v>
      </c>
      <c r="J16" s="38">
        <f t="shared" si="2"/>
        <v>51712.869565217392</v>
      </c>
    </row>
    <row r="17" spans="1:10" ht="18" x14ac:dyDescent="0.25">
      <c r="A17" s="32" t="s">
        <v>31</v>
      </c>
      <c r="B17" s="35">
        <v>336</v>
      </c>
      <c r="C17" s="35">
        <v>11417566</v>
      </c>
      <c r="D17" s="35">
        <v>348</v>
      </c>
      <c r="E17" s="35">
        <v>12212114</v>
      </c>
      <c r="F17" s="35">
        <v>300</v>
      </c>
      <c r="G17" s="35">
        <v>10323632</v>
      </c>
      <c r="H17" s="37">
        <f t="shared" si="1"/>
        <v>984</v>
      </c>
      <c r="I17" s="37">
        <f t="shared" si="0"/>
        <v>33953312</v>
      </c>
      <c r="J17" s="38">
        <f t="shared" si="2"/>
        <v>369057.73913043475</v>
      </c>
    </row>
    <row r="18" spans="1:10" ht="18" x14ac:dyDescent="0.25">
      <c r="A18" s="32" t="s">
        <v>32</v>
      </c>
      <c r="B18" s="35">
        <v>32</v>
      </c>
      <c r="C18" s="35">
        <v>880900</v>
      </c>
      <c r="D18" s="35">
        <v>25</v>
      </c>
      <c r="E18" s="35">
        <v>797246</v>
      </c>
      <c r="F18" s="35">
        <v>25</v>
      </c>
      <c r="G18" s="35">
        <v>791996</v>
      </c>
      <c r="H18" s="37">
        <f t="shared" si="1"/>
        <v>82</v>
      </c>
      <c r="I18" s="37">
        <f t="shared" si="0"/>
        <v>2470142</v>
      </c>
      <c r="J18" s="38">
        <f t="shared" si="2"/>
        <v>26849.369565217392</v>
      </c>
    </row>
    <row r="19" spans="1:10" ht="18" x14ac:dyDescent="0.25">
      <c r="A19" s="32" t="s">
        <v>33</v>
      </c>
      <c r="B19" s="35">
        <v>269</v>
      </c>
      <c r="C19" s="35">
        <v>9045107</v>
      </c>
      <c r="D19" s="35">
        <v>170</v>
      </c>
      <c r="E19" s="35">
        <v>5702455</v>
      </c>
      <c r="F19" s="35">
        <v>175</v>
      </c>
      <c r="G19" s="35">
        <v>6048408</v>
      </c>
      <c r="H19" s="37">
        <f t="shared" si="1"/>
        <v>614</v>
      </c>
      <c r="I19" s="37">
        <f t="shared" si="0"/>
        <v>20795970</v>
      </c>
      <c r="J19" s="38">
        <f t="shared" si="2"/>
        <v>226043.15217391305</v>
      </c>
    </row>
    <row r="20" spans="1:10" ht="18" x14ac:dyDescent="0.25">
      <c r="A20" s="32" t="s">
        <v>34</v>
      </c>
      <c r="B20" s="35">
        <v>272</v>
      </c>
      <c r="C20" s="35">
        <v>10799547</v>
      </c>
      <c r="D20" s="35">
        <v>252</v>
      </c>
      <c r="E20" s="35">
        <v>10017125</v>
      </c>
      <c r="F20" s="35">
        <v>187</v>
      </c>
      <c r="G20" s="35">
        <v>7184318</v>
      </c>
      <c r="H20" s="37">
        <f t="shared" si="1"/>
        <v>711</v>
      </c>
      <c r="I20" s="37">
        <f t="shared" si="0"/>
        <v>28000990</v>
      </c>
      <c r="J20" s="38">
        <f t="shared" si="2"/>
        <v>304358.58695652173</v>
      </c>
    </row>
    <row r="21" spans="1:10" ht="18" x14ac:dyDescent="0.25">
      <c r="A21" s="32" t="s">
        <v>35</v>
      </c>
      <c r="B21" s="35">
        <v>55</v>
      </c>
      <c r="C21" s="35">
        <v>2242345</v>
      </c>
      <c r="D21" s="35">
        <v>41</v>
      </c>
      <c r="E21" s="35">
        <v>1676003</v>
      </c>
      <c r="F21" s="35">
        <v>29</v>
      </c>
      <c r="G21" s="35">
        <v>1098611</v>
      </c>
      <c r="H21" s="37">
        <f t="shared" si="1"/>
        <v>125</v>
      </c>
      <c r="I21" s="37">
        <f t="shared" si="0"/>
        <v>5016959</v>
      </c>
      <c r="J21" s="38">
        <f t="shared" si="2"/>
        <v>54532.163043478264</v>
      </c>
    </row>
    <row r="22" spans="1:10" ht="18" x14ac:dyDescent="0.25">
      <c r="A22" s="32" t="s">
        <v>36</v>
      </c>
      <c r="B22" s="35">
        <v>164</v>
      </c>
      <c r="C22" s="35">
        <v>5198790</v>
      </c>
      <c r="D22" s="35">
        <v>78</v>
      </c>
      <c r="E22" s="35">
        <v>2543981</v>
      </c>
      <c r="F22" s="35">
        <v>103</v>
      </c>
      <c r="G22" s="35">
        <v>3600282</v>
      </c>
      <c r="H22" s="37">
        <f t="shared" si="1"/>
        <v>345</v>
      </c>
      <c r="I22" s="37">
        <f t="shared" si="0"/>
        <v>11343053</v>
      </c>
      <c r="J22" s="38">
        <f t="shared" si="2"/>
        <v>123294.05434782608</v>
      </c>
    </row>
    <row r="23" spans="1:10" ht="18" x14ac:dyDescent="0.25">
      <c r="A23" s="32" t="s">
        <v>37</v>
      </c>
      <c r="B23" s="35">
        <v>16</v>
      </c>
      <c r="C23" s="35">
        <v>652000</v>
      </c>
      <c r="D23" s="35">
        <v>12</v>
      </c>
      <c r="E23" s="35">
        <v>464500</v>
      </c>
      <c r="F23" s="35">
        <v>8</v>
      </c>
      <c r="G23" s="35">
        <v>323000</v>
      </c>
      <c r="H23" s="37">
        <f t="shared" si="1"/>
        <v>36</v>
      </c>
      <c r="I23" s="37">
        <f t="shared" si="0"/>
        <v>1439500</v>
      </c>
      <c r="J23" s="38">
        <f t="shared" si="2"/>
        <v>15646.739130434782</v>
      </c>
    </row>
    <row r="24" spans="1:10" ht="18" x14ac:dyDescent="0.25">
      <c r="A24" s="32" t="s">
        <v>38</v>
      </c>
      <c r="B24" s="35">
        <v>293</v>
      </c>
      <c r="C24" s="35">
        <v>11338959</v>
      </c>
      <c r="D24" s="35">
        <v>217</v>
      </c>
      <c r="E24" s="35">
        <v>8663964</v>
      </c>
      <c r="F24" s="35">
        <v>163</v>
      </c>
      <c r="G24" s="35">
        <v>6011231</v>
      </c>
      <c r="H24" s="37">
        <f t="shared" si="1"/>
        <v>673</v>
      </c>
      <c r="I24" s="37">
        <f t="shared" si="0"/>
        <v>26014154</v>
      </c>
      <c r="J24" s="38">
        <f t="shared" si="2"/>
        <v>282762.54347826086</v>
      </c>
    </row>
    <row r="25" spans="1:10" ht="18" x14ac:dyDescent="0.25">
      <c r="A25" s="32" t="s">
        <v>39</v>
      </c>
      <c r="B25" s="35">
        <v>311</v>
      </c>
      <c r="C25" s="35">
        <v>13121918</v>
      </c>
      <c r="D25" s="35">
        <v>276</v>
      </c>
      <c r="E25" s="35">
        <v>11555834</v>
      </c>
      <c r="F25" s="35">
        <v>260</v>
      </c>
      <c r="G25" s="35">
        <v>9910041</v>
      </c>
      <c r="H25" s="37">
        <f t="shared" si="1"/>
        <v>847</v>
      </c>
      <c r="I25" s="37">
        <f t="shared" si="0"/>
        <v>34587793</v>
      </c>
      <c r="J25" s="38">
        <f t="shared" si="2"/>
        <v>375954.27173913043</v>
      </c>
    </row>
    <row r="26" spans="1:10" ht="18" x14ac:dyDescent="0.25">
      <c r="A26" s="32" t="s">
        <v>40</v>
      </c>
      <c r="B26" s="35">
        <v>29</v>
      </c>
      <c r="C26" s="35">
        <v>1082963</v>
      </c>
      <c r="D26" s="35">
        <v>29</v>
      </c>
      <c r="E26" s="35">
        <v>1196002</v>
      </c>
      <c r="F26" s="35">
        <v>31</v>
      </c>
      <c r="G26" s="35">
        <v>1234997</v>
      </c>
      <c r="H26" s="37">
        <f t="shared" si="1"/>
        <v>89</v>
      </c>
      <c r="I26" s="37">
        <f t="shared" si="0"/>
        <v>3513962</v>
      </c>
      <c r="J26" s="38">
        <f t="shared" si="2"/>
        <v>38195.239130434784</v>
      </c>
    </row>
    <row r="27" spans="1:10" ht="18" x14ac:dyDescent="0.25">
      <c r="A27" s="32" t="s">
        <v>41</v>
      </c>
      <c r="B27" s="35">
        <v>72</v>
      </c>
      <c r="C27" s="35">
        <v>2830000</v>
      </c>
      <c r="D27" s="35">
        <v>71</v>
      </c>
      <c r="E27" s="35">
        <v>2669504</v>
      </c>
      <c r="F27" s="35">
        <v>20</v>
      </c>
      <c r="G27" s="35">
        <v>761000</v>
      </c>
      <c r="H27" s="37">
        <f t="shared" si="1"/>
        <v>163</v>
      </c>
      <c r="I27" s="37">
        <f t="shared" si="0"/>
        <v>6260504</v>
      </c>
      <c r="J27" s="38">
        <f t="shared" si="2"/>
        <v>68048.956521739135</v>
      </c>
    </row>
    <row r="28" spans="1:10" ht="18" x14ac:dyDescent="0.25">
      <c r="A28" s="32" t="s">
        <v>42</v>
      </c>
      <c r="B28" s="35">
        <v>360</v>
      </c>
      <c r="C28" s="35">
        <v>14744818</v>
      </c>
      <c r="D28" s="35">
        <v>159</v>
      </c>
      <c r="E28" s="35">
        <v>6198022</v>
      </c>
      <c r="F28" s="35">
        <v>174</v>
      </c>
      <c r="G28" s="35">
        <v>6899157</v>
      </c>
      <c r="H28" s="37">
        <f t="shared" si="1"/>
        <v>693</v>
      </c>
      <c r="I28" s="37">
        <f t="shared" si="0"/>
        <v>27841997</v>
      </c>
      <c r="J28" s="38">
        <f t="shared" si="2"/>
        <v>302630.40217391303</v>
      </c>
    </row>
    <row r="29" spans="1:10" ht="18" x14ac:dyDescent="0.25">
      <c r="A29" s="32" t="s">
        <v>43</v>
      </c>
      <c r="B29" s="35">
        <v>307</v>
      </c>
      <c r="C29" s="35">
        <v>9573423</v>
      </c>
      <c r="D29" s="35">
        <v>222</v>
      </c>
      <c r="E29" s="35">
        <v>7333920</v>
      </c>
      <c r="F29" s="35">
        <v>151</v>
      </c>
      <c r="G29" s="35">
        <v>4955469</v>
      </c>
      <c r="H29" s="37">
        <f t="shared" si="1"/>
        <v>680</v>
      </c>
      <c r="I29" s="37">
        <f t="shared" si="0"/>
        <v>21862812</v>
      </c>
      <c r="J29" s="38">
        <f t="shared" si="2"/>
        <v>237639.26086956522</v>
      </c>
    </row>
    <row r="30" spans="1:10" ht="18" x14ac:dyDescent="0.25">
      <c r="A30" s="32" t="s">
        <v>44</v>
      </c>
      <c r="B30" s="35">
        <v>3914</v>
      </c>
      <c r="C30" s="35">
        <v>98558560</v>
      </c>
      <c r="D30" s="35">
        <v>4338</v>
      </c>
      <c r="E30" s="35">
        <v>111686415</v>
      </c>
      <c r="F30" s="35">
        <v>4070</v>
      </c>
      <c r="G30" s="35">
        <v>103215859</v>
      </c>
      <c r="H30" s="37">
        <f t="shared" si="1"/>
        <v>12322</v>
      </c>
      <c r="I30" s="37">
        <f t="shared" si="0"/>
        <v>313460834</v>
      </c>
      <c r="J30" s="38">
        <f t="shared" si="2"/>
        <v>3407182.9782608696</v>
      </c>
    </row>
    <row r="31" spans="1:10" ht="18" x14ac:dyDescent="0.25">
      <c r="A31" s="32" t="s">
        <v>45</v>
      </c>
      <c r="B31" s="35">
        <v>34</v>
      </c>
      <c r="C31" s="35">
        <v>1374250</v>
      </c>
      <c r="D31" s="35">
        <v>36</v>
      </c>
      <c r="E31" s="35">
        <v>1616000</v>
      </c>
      <c r="F31" s="35">
        <v>35</v>
      </c>
      <c r="G31" s="35">
        <v>1476528</v>
      </c>
      <c r="H31" s="37">
        <f t="shared" si="1"/>
        <v>105</v>
      </c>
      <c r="I31" s="37">
        <f t="shared" si="0"/>
        <v>4466778</v>
      </c>
      <c r="J31" s="38">
        <f t="shared" si="2"/>
        <v>48551.934782608696</v>
      </c>
    </row>
    <row r="32" spans="1:10" ht="18" x14ac:dyDescent="0.25">
      <c r="A32" s="32" t="s">
        <v>46</v>
      </c>
      <c r="B32" s="35">
        <v>429</v>
      </c>
      <c r="C32" s="35">
        <v>17890641</v>
      </c>
      <c r="D32" s="35">
        <v>287</v>
      </c>
      <c r="E32" s="35">
        <v>12620193</v>
      </c>
      <c r="F32" s="35">
        <v>266</v>
      </c>
      <c r="G32" s="35">
        <v>11420355</v>
      </c>
      <c r="H32" s="37">
        <f t="shared" si="1"/>
        <v>982</v>
      </c>
      <c r="I32" s="37">
        <f t="shared" si="0"/>
        <v>41931189</v>
      </c>
      <c r="J32" s="38">
        <f t="shared" si="2"/>
        <v>455773.79347826086</v>
      </c>
    </row>
    <row r="33" spans="1:10" ht="18" x14ac:dyDescent="0.25">
      <c r="A33" s="32" t="s">
        <v>47</v>
      </c>
      <c r="B33" s="35">
        <v>1134</v>
      </c>
      <c r="C33" s="35">
        <v>37827762</v>
      </c>
      <c r="D33" s="35">
        <v>1128</v>
      </c>
      <c r="E33" s="35">
        <v>37740584</v>
      </c>
      <c r="F33" s="35">
        <v>872</v>
      </c>
      <c r="G33" s="35">
        <v>27704704</v>
      </c>
      <c r="H33" s="37">
        <f t="shared" si="1"/>
        <v>3134</v>
      </c>
      <c r="I33" s="37">
        <f t="shared" si="0"/>
        <v>103273050</v>
      </c>
      <c r="J33" s="38">
        <f t="shared" si="2"/>
        <v>1122533.1521739131</v>
      </c>
    </row>
    <row r="34" spans="1:10" ht="18" x14ac:dyDescent="0.25">
      <c r="A34" s="32" t="s">
        <v>48</v>
      </c>
      <c r="B34" s="35">
        <v>119</v>
      </c>
      <c r="C34" s="35">
        <v>3856994</v>
      </c>
      <c r="D34" s="35">
        <v>128</v>
      </c>
      <c r="E34" s="35">
        <v>4302171</v>
      </c>
      <c r="F34" s="35">
        <v>119</v>
      </c>
      <c r="G34" s="35">
        <v>3768278</v>
      </c>
      <c r="H34" s="37">
        <f t="shared" si="1"/>
        <v>366</v>
      </c>
      <c r="I34" s="37">
        <f t="shared" si="0"/>
        <v>11927443</v>
      </c>
      <c r="J34" s="38">
        <f t="shared" si="2"/>
        <v>129646.11956521739</v>
      </c>
    </row>
    <row r="35" spans="1:10" ht="18" x14ac:dyDescent="0.25">
      <c r="A35" s="32" t="s">
        <v>49</v>
      </c>
      <c r="B35" s="35">
        <v>77</v>
      </c>
      <c r="C35" s="35">
        <v>2402303</v>
      </c>
      <c r="D35" s="35">
        <v>63</v>
      </c>
      <c r="E35" s="35">
        <v>1798811</v>
      </c>
      <c r="F35" s="35">
        <v>76</v>
      </c>
      <c r="G35" s="35">
        <v>2201472</v>
      </c>
      <c r="H35" s="37">
        <f t="shared" si="1"/>
        <v>216</v>
      </c>
      <c r="I35" s="37">
        <f t="shared" si="0"/>
        <v>6402586</v>
      </c>
      <c r="J35" s="38">
        <f t="shared" si="2"/>
        <v>69593.326086956527</v>
      </c>
    </row>
    <row r="36" spans="1:10" ht="18" x14ac:dyDescent="0.25">
      <c r="A36" s="32" t="s">
        <v>50</v>
      </c>
      <c r="B36" s="35">
        <v>330</v>
      </c>
      <c r="C36" s="35">
        <v>9773589</v>
      </c>
      <c r="D36" s="35">
        <v>412</v>
      </c>
      <c r="E36" s="35">
        <v>12847241</v>
      </c>
      <c r="F36" s="35">
        <v>374</v>
      </c>
      <c r="G36" s="35">
        <v>11314667</v>
      </c>
      <c r="H36" s="37">
        <f t="shared" si="1"/>
        <v>1116</v>
      </c>
      <c r="I36" s="37">
        <f t="shared" si="0"/>
        <v>33935497</v>
      </c>
      <c r="J36" s="38">
        <f t="shared" si="2"/>
        <v>368864.09782608697</v>
      </c>
    </row>
    <row r="37" spans="1:10" ht="18" x14ac:dyDescent="0.25">
      <c r="A37" s="32" t="s">
        <v>51</v>
      </c>
      <c r="B37" s="35">
        <v>69</v>
      </c>
      <c r="C37" s="35">
        <v>2763250</v>
      </c>
      <c r="D37" s="35">
        <v>84</v>
      </c>
      <c r="E37" s="35">
        <v>3478715</v>
      </c>
      <c r="F37" s="35">
        <v>61</v>
      </c>
      <c r="G37" s="35">
        <v>2606012</v>
      </c>
      <c r="H37" s="37">
        <f t="shared" si="1"/>
        <v>214</v>
      </c>
      <c r="I37" s="37">
        <f t="shared" si="0"/>
        <v>8847977</v>
      </c>
      <c r="J37" s="38">
        <f t="shared" si="2"/>
        <v>96173.663043478256</v>
      </c>
    </row>
    <row r="38" spans="1:10" ht="18" x14ac:dyDescent="0.25">
      <c r="A38" s="32" t="s">
        <v>52</v>
      </c>
      <c r="B38" s="35">
        <v>672</v>
      </c>
      <c r="C38" s="35">
        <v>33552392</v>
      </c>
      <c r="D38" s="35">
        <v>585</v>
      </c>
      <c r="E38" s="35">
        <v>27722303</v>
      </c>
      <c r="F38" s="35">
        <v>423</v>
      </c>
      <c r="G38" s="35">
        <v>21969856</v>
      </c>
      <c r="H38" s="37">
        <f t="shared" si="1"/>
        <v>1680</v>
      </c>
      <c r="I38" s="37">
        <f t="shared" si="0"/>
        <v>83244551</v>
      </c>
      <c r="J38" s="38">
        <f t="shared" si="2"/>
        <v>904832.07608695654</v>
      </c>
    </row>
    <row r="39" spans="1:10" ht="18" x14ac:dyDescent="0.25">
      <c r="A39" s="32" t="s">
        <v>53</v>
      </c>
      <c r="B39" s="35">
        <v>152</v>
      </c>
      <c r="C39" s="35">
        <v>5578370</v>
      </c>
      <c r="D39" s="35">
        <v>93</v>
      </c>
      <c r="E39" s="35">
        <v>3833000</v>
      </c>
      <c r="F39" s="35">
        <v>67</v>
      </c>
      <c r="G39" s="35">
        <v>2514973</v>
      </c>
      <c r="H39" s="37">
        <f t="shared" si="1"/>
        <v>312</v>
      </c>
      <c r="I39" s="37">
        <f t="shared" si="0"/>
        <v>11926343</v>
      </c>
      <c r="J39" s="38">
        <f t="shared" si="2"/>
        <v>129634.16304347826</v>
      </c>
    </row>
    <row r="40" spans="1:10" ht="18" x14ac:dyDescent="0.25">
      <c r="A40" s="32" t="s">
        <v>54</v>
      </c>
      <c r="B40" s="35">
        <v>21</v>
      </c>
      <c r="C40" s="35">
        <v>855000</v>
      </c>
      <c r="D40" s="35">
        <v>12</v>
      </c>
      <c r="E40" s="35">
        <v>490999</v>
      </c>
      <c r="F40" s="35">
        <v>20</v>
      </c>
      <c r="G40" s="35">
        <v>780000</v>
      </c>
      <c r="H40" s="37">
        <f t="shared" si="1"/>
        <v>53</v>
      </c>
      <c r="I40" s="37">
        <f t="shared" si="0"/>
        <v>2125999</v>
      </c>
      <c r="J40" s="38">
        <f t="shared" si="2"/>
        <v>23108.684782608696</v>
      </c>
    </row>
    <row r="41" spans="1:10" ht="18" x14ac:dyDescent="0.25">
      <c r="A41" s="32" t="s">
        <v>55</v>
      </c>
      <c r="B41" s="35">
        <v>18</v>
      </c>
      <c r="C41" s="35">
        <v>707886</v>
      </c>
      <c r="D41" s="35">
        <v>7</v>
      </c>
      <c r="E41" s="35">
        <v>295000</v>
      </c>
      <c r="F41" s="35">
        <v>7</v>
      </c>
      <c r="G41" s="35">
        <v>290000</v>
      </c>
      <c r="H41" s="37">
        <f t="shared" si="1"/>
        <v>32</v>
      </c>
      <c r="I41" s="37">
        <f t="shared" si="0"/>
        <v>1292886</v>
      </c>
      <c r="J41" s="38">
        <f t="shared" si="2"/>
        <v>14053.108695652174</v>
      </c>
    </row>
    <row r="42" spans="1:10" ht="18" x14ac:dyDescent="0.25">
      <c r="A42" s="32" t="s">
        <v>56</v>
      </c>
      <c r="B42" s="35">
        <v>107</v>
      </c>
      <c r="C42" s="35">
        <v>3743747</v>
      </c>
      <c r="D42" s="35">
        <v>92</v>
      </c>
      <c r="E42" s="35">
        <v>3640509</v>
      </c>
      <c r="F42" s="35">
        <v>90</v>
      </c>
      <c r="G42" s="35">
        <v>3601491</v>
      </c>
      <c r="H42" s="37">
        <f t="shared" si="1"/>
        <v>289</v>
      </c>
      <c r="I42" s="37">
        <f t="shared" si="0"/>
        <v>10985747</v>
      </c>
      <c r="J42" s="38">
        <f t="shared" si="2"/>
        <v>119410.29347826086</v>
      </c>
    </row>
    <row r="43" spans="1:10" ht="18" x14ac:dyDescent="0.25">
      <c r="A43" s="39" t="s">
        <v>9</v>
      </c>
      <c r="B43" s="40">
        <f t="shared" ref="B43:I43" si="3">SUM(B6:B42)</f>
        <v>11332</v>
      </c>
      <c r="C43" s="40">
        <f t="shared" si="3"/>
        <v>373210504</v>
      </c>
      <c r="D43" s="40">
        <f t="shared" si="3"/>
        <v>10764</v>
      </c>
      <c r="E43" s="40">
        <f t="shared" si="3"/>
        <v>349065200</v>
      </c>
      <c r="F43" s="40">
        <f t="shared" si="3"/>
        <v>9404</v>
      </c>
      <c r="G43" s="40">
        <f t="shared" si="3"/>
        <v>297126834</v>
      </c>
      <c r="H43" s="40">
        <f t="shared" si="3"/>
        <v>31500</v>
      </c>
      <c r="I43" s="40">
        <f t="shared" si="3"/>
        <v>1019402538</v>
      </c>
      <c r="J43" s="41">
        <f>SUM(J6:J42)</f>
        <v>11080462.369565219</v>
      </c>
    </row>
    <row r="44" spans="1:10" ht="18" x14ac:dyDescent="0.25">
      <c r="A44" s="42" t="s">
        <v>57</v>
      </c>
      <c r="B44" s="43"/>
      <c r="C44" s="43">
        <f>C43/31</f>
        <v>12039048.516129032</v>
      </c>
      <c r="D44" s="43"/>
      <c r="E44" s="43">
        <f>E43/31</f>
        <v>11260167.741935484</v>
      </c>
      <c r="F44" s="43"/>
      <c r="G44" s="43">
        <f>G43/30</f>
        <v>9904227.8000000007</v>
      </c>
      <c r="H44" s="43"/>
      <c r="I44" s="43">
        <f>I43/92</f>
        <v>11080462.369565217</v>
      </c>
      <c r="J44" s="44"/>
    </row>
    <row r="45" spans="1:10" ht="25.5" x14ac:dyDescent="0.35">
      <c r="A45" s="45"/>
      <c r="B45" s="46"/>
      <c r="C45" s="46"/>
      <c r="D45" s="46"/>
      <c r="E45" s="46"/>
      <c r="F45" s="46"/>
      <c r="G45" s="46"/>
      <c r="H45" s="46"/>
      <c r="I45" s="46"/>
      <c r="J45" s="47"/>
    </row>
    <row r="46" spans="1:10" ht="25.5" x14ac:dyDescent="0.35">
      <c r="A46" s="48"/>
      <c r="B46" s="46"/>
      <c r="C46" s="46"/>
      <c r="D46" s="46"/>
      <c r="E46" s="46"/>
      <c r="F46" s="46"/>
      <c r="G46" s="46"/>
      <c r="H46" s="46"/>
      <c r="I46" s="46"/>
      <c r="J46" s="47"/>
    </row>
    <row r="47" spans="1:10" ht="25.5" x14ac:dyDescent="0.35">
      <c r="A47" s="48"/>
      <c r="B47" s="46"/>
      <c r="C47" s="46"/>
      <c r="D47" s="46"/>
      <c r="E47" s="46"/>
      <c r="F47" s="46"/>
      <c r="G47" s="46"/>
      <c r="H47" s="46"/>
      <c r="I47" s="46"/>
      <c r="J47" s="47"/>
    </row>
    <row r="48" spans="1:10" ht="25.5" x14ac:dyDescent="0.35">
      <c r="A48" s="48"/>
      <c r="B48" s="46"/>
      <c r="C48" s="46"/>
      <c r="D48" s="46"/>
      <c r="E48" s="46"/>
      <c r="F48" s="46"/>
      <c r="G48" s="46"/>
      <c r="H48" s="46"/>
      <c r="I48" s="46"/>
      <c r="J48" s="47"/>
    </row>
    <row r="49" spans="1:10" ht="26.25" thickBot="1" x14ac:dyDescent="0.4">
      <c r="A49" s="49"/>
      <c r="B49" s="50"/>
      <c r="C49" s="50"/>
      <c r="D49" s="50"/>
      <c r="E49" s="50"/>
      <c r="F49" s="50"/>
      <c r="G49" s="50"/>
      <c r="H49" s="50"/>
      <c r="I49" s="50"/>
      <c r="J49" s="51"/>
    </row>
    <row r="53" spans="1:10" x14ac:dyDescent="0.25">
      <c r="A53" s="52"/>
      <c r="B53" s="52"/>
      <c r="C53" s="52"/>
    </row>
    <row r="54" spans="1:10" x14ac:dyDescent="0.25">
      <c r="A54" s="52"/>
      <c r="B54" s="52"/>
      <c r="C54" s="52"/>
    </row>
    <row r="58" spans="1:10" x14ac:dyDescent="0.25">
      <c r="F58" s="52"/>
      <c r="G58" s="52"/>
    </row>
    <row r="59" spans="1:10" x14ac:dyDescent="0.25">
      <c r="F59" s="52"/>
      <c r="G59" s="52"/>
    </row>
  </sheetData>
  <mergeCells count="7">
    <mergeCell ref="A1:J1"/>
    <mergeCell ref="A2:J2"/>
    <mergeCell ref="A3:J3"/>
    <mergeCell ref="B4:C4"/>
    <mergeCell ref="D4:E4"/>
    <mergeCell ref="F4:G4"/>
    <mergeCell ref="H4:J4"/>
  </mergeCells>
  <pageMargins left="0.98425196850393704" right="0.23622047244094491" top="0.55118110236220474" bottom="0.55118110236220474" header="0.31496062992125984" footer="0.31496062992125984"/>
  <pageSetup paperSize="9" scale="5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364767-8036-4AA5-9345-3AC8804C686C}">
  <dimension ref="A1:J59"/>
  <sheetViews>
    <sheetView view="pageBreakPreview" topLeftCell="A32" zoomScale="60" zoomScaleNormal="100" workbookViewId="0">
      <selection activeCell="A45" sqref="A45:XFD48"/>
    </sheetView>
  </sheetViews>
  <sheetFormatPr defaultRowHeight="15" x14ac:dyDescent="0.25"/>
  <cols>
    <col min="1" max="1" width="23.5703125" customWidth="1"/>
    <col min="2" max="2" width="17.7109375" customWidth="1"/>
    <col min="3" max="3" width="24.42578125" customWidth="1"/>
    <col min="4" max="4" width="14.42578125" customWidth="1"/>
    <col min="5" max="5" width="25.42578125" customWidth="1"/>
    <col min="6" max="6" width="15.7109375" customWidth="1"/>
    <col min="7" max="7" width="27.140625" customWidth="1"/>
    <col min="8" max="8" width="19" customWidth="1"/>
    <col min="9" max="9" width="28.140625" customWidth="1"/>
    <col min="10" max="10" width="26" customWidth="1"/>
  </cols>
  <sheetData>
    <row r="1" spans="1:10" ht="36" x14ac:dyDescent="0.55000000000000004">
      <c r="A1" s="96"/>
      <c r="B1" s="96"/>
      <c r="C1" s="96"/>
      <c r="D1" s="96"/>
      <c r="E1" s="96"/>
      <c r="F1" s="96"/>
      <c r="G1" s="96"/>
      <c r="H1" s="96"/>
      <c r="I1" s="96"/>
      <c r="J1" s="96"/>
    </row>
    <row r="2" spans="1:10" ht="18.75" x14ac:dyDescent="0.3">
      <c r="A2" s="97" t="s">
        <v>59</v>
      </c>
      <c r="B2" s="97"/>
      <c r="C2" s="97"/>
      <c r="D2" s="97"/>
      <c r="E2" s="97"/>
      <c r="F2" s="97"/>
      <c r="G2" s="97"/>
      <c r="H2" s="97"/>
      <c r="I2" s="97"/>
      <c r="J2" s="97"/>
    </row>
    <row r="3" spans="1:10" ht="32.25" thickBot="1" x14ac:dyDescent="0.55000000000000004">
      <c r="A3" s="98" t="s">
        <v>60</v>
      </c>
      <c r="B3" s="98"/>
      <c r="C3" s="98"/>
      <c r="D3" s="98"/>
      <c r="E3" s="98"/>
      <c r="F3" s="98"/>
      <c r="G3" s="98"/>
      <c r="H3" s="98"/>
      <c r="I3" s="98"/>
      <c r="J3" s="98"/>
    </row>
    <row r="4" spans="1:10" ht="18" x14ac:dyDescent="0.25">
      <c r="A4" s="31"/>
      <c r="B4" s="99" t="s">
        <v>61</v>
      </c>
      <c r="C4" s="100"/>
      <c r="D4" s="101" t="s">
        <v>13</v>
      </c>
      <c r="E4" s="102"/>
      <c r="F4" s="103" t="s">
        <v>14</v>
      </c>
      <c r="G4" s="104"/>
      <c r="H4" s="105" t="s">
        <v>15</v>
      </c>
      <c r="I4" s="106"/>
      <c r="J4" s="107"/>
    </row>
    <row r="5" spans="1:10" ht="19.5" customHeight="1" x14ac:dyDescent="0.25">
      <c r="A5" s="32" t="s">
        <v>16</v>
      </c>
      <c r="B5" s="33" t="s">
        <v>17</v>
      </c>
      <c r="C5" s="33" t="s">
        <v>18</v>
      </c>
      <c r="D5" s="33" t="s">
        <v>17</v>
      </c>
      <c r="E5" s="33" t="s">
        <v>18</v>
      </c>
      <c r="F5" s="33" t="s">
        <v>17</v>
      </c>
      <c r="G5" s="33" t="s">
        <v>18</v>
      </c>
      <c r="H5" s="33" t="s">
        <v>17</v>
      </c>
      <c r="I5" s="33" t="s">
        <v>18</v>
      </c>
      <c r="J5" s="34" t="s">
        <v>19</v>
      </c>
    </row>
    <row r="6" spans="1:10" ht="18" x14ac:dyDescent="0.25">
      <c r="A6" s="32" t="s">
        <v>20</v>
      </c>
      <c r="B6" s="35">
        <v>29</v>
      </c>
      <c r="C6" s="35">
        <v>977317</v>
      </c>
      <c r="D6" s="35">
        <v>61</v>
      </c>
      <c r="E6" s="35">
        <v>2269997</v>
      </c>
      <c r="F6" s="36">
        <v>113</v>
      </c>
      <c r="G6" s="36">
        <v>4402497</v>
      </c>
      <c r="H6" s="37">
        <f>B6+D6+F6</f>
        <v>203</v>
      </c>
      <c r="I6" s="37">
        <f t="shared" ref="I6:I42" si="0">C6+E6+G6</f>
        <v>7649811</v>
      </c>
      <c r="J6" s="38">
        <f>I6/92</f>
        <v>83150.119565217392</v>
      </c>
    </row>
    <row r="7" spans="1:10" ht="18" x14ac:dyDescent="0.25">
      <c r="A7" s="32" t="s">
        <v>21</v>
      </c>
      <c r="B7" s="35">
        <v>4</v>
      </c>
      <c r="C7" s="35">
        <v>146000</v>
      </c>
      <c r="D7" s="35">
        <v>7</v>
      </c>
      <c r="E7" s="35">
        <v>288000</v>
      </c>
      <c r="F7" s="36">
        <v>1</v>
      </c>
      <c r="G7" s="36">
        <v>40000</v>
      </c>
      <c r="H7" s="37">
        <f t="shared" ref="H7:H42" si="1">B7+D7+F7</f>
        <v>12</v>
      </c>
      <c r="I7" s="37">
        <f t="shared" si="0"/>
        <v>474000</v>
      </c>
      <c r="J7" s="38">
        <f t="shared" ref="J7:J42" si="2">I7/92</f>
        <v>5152.173913043478</v>
      </c>
    </row>
    <row r="8" spans="1:10" ht="18" x14ac:dyDescent="0.25">
      <c r="A8" s="32" t="s">
        <v>22</v>
      </c>
      <c r="B8" s="35">
        <v>29</v>
      </c>
      <c r="C8" s="35">
        <v>888503</v>
      </c>
      <c r="D8" s="35">
        <v>74</v>
      </c>
      <c r="E8" s="35">
        <v>1959000</v>
      </c>
      <c r="F8" s="36">
        <v>71</v>
      </c>
      <c r="G8" s="36">
        <v>2031504</v>
      </c>
      <c r="H8" s="37">
        <f t="shared" si="1"/>
        <v>174</v>
      </c>
      <c r="I8" s="37">
        <f t="shared" si="0"/>
        <v>4879007</v>
      </c>
      <c r="J8" s="38">
        <f t="shared" si="2"/>
        <v>53032.684782608696</v>
      </c>
    </row>
    <row r="9" spans="1:10" ht="18" x14ac:dyDescent="0.25">
      <c r="A9" s="32" t="s">
        <v>23</v>
      </c>
      <c r="B9" s="35">
        <v>41</v>
      </c>
      <c r="C9" s="35">
        <v>1151273</v>
      </c>
      <c r="D9" s="35">
        <v>69</v>
      </c>
      <c r="E9" s="35">
        <v>1917000</v>
      </c>
      <c r="F9" s="36">
        <v>164</v>
      </c>
      <c r="G9" s="36">
        <v>5970262</v>
      </c>
      <c r="H9" s="37">
        <f t="shared" si="1"/>
        <v>274</v>
      </c>
      <c r="I9" s="37">
        <f t="shared" si="0"/>
        <v>9038535</v>
      </c>
      <c r="J9" s="38">
        <f t="shared" si="2"/>
        <v>98244.945652173919</v>
      </c>
    </row>
    <row r="10" spans="1:10" ht="18" x14ac:dyDescent="0.25">
      <c r="A10" s="32" t="s">
        <v>24</v>
      </c>
      <c r="B10" s="35">
        <v>30</v>
      </c>
      <c r="C10" s="35">
        <v>778500</v>
      </c>
      <c r="D10" s="35">
        <v>18</v>
      </c>
      <c r="E10" s="35">
        <v>487500</v>
      </c>
      <c r="F10" s="36">
        <v>9</v>
      </c>
      <c r="G10" s="36">
        <v>243063</v>
      </c>
      <c r="H10" s="37">
        <f t="shared" si="1"/>
        <v>57</v>
      </c>
      <c r="I10" s="37">
        <f t="shared" si="0"/>
        <v>1509063</v>
      </c>
      <c r="J10" s="38">
        <f t="shared" si="2"/>
        <v>16402.858695652172</v>
      </c>
    </row>
    <row r="11" spans="1:10" ht="18" x14ac:dyDescent="0.25">
      <c r="A11" s="32" t="s">
        <v>25</v>
      </c>
      <c r="B11" s="35">
        <v>3</v>
      </c>
      <c r="C11" s="35">
        <v>99250</v>
      </c>
      <c r="D11" s="35">
        <v>0</v>
      </c>
      <c r="E11" s="35">
        <v>0</v>
      </c>
      <c r="F11" s="36">
        <v>0</v>
      </c>
      <c r="G11" s="36">
        <v>0</v>
      </c>
      <c r="H11" s="37">
        <f t="shared" si="1"/>
        <v>3</v>
      </c>
      <c r="I11" s="37">
        <f t="shared" si="0"/>
        <v>99250</v>
      </c>
      <c r="J11" s="38">
        <f t="shared" si="2"/>
        <v>1078.804347826087</v>
      </c>
    </row>
    <row r="12" spans="1:10" ht="18" x14ac:dyDescent="0.25">
      <c r="A12" s="32" t="s">
        <v>26</v>
      </c>
      <c r="B12" s="35">
        <v>10</v>
      </c>
      <c r="C12" s="35">
        <v>363002</v>
      </c>
      <c r="D12" s="35">
        <v>38</v>
      </c>
      <c r="E12" s="35">
        <v>961500</v>
      </c>
      <c r="F12" s="36">
        <v>24</v>
      </c>
      <c r="G12" s="36">
        <v>754999</v>
      </c>
      <c r="H12" s="37">
        <f t="shared" si="1"/>
        <v>72</v>
      </c>
      <c r="I12" s="37">
        <f t="shared" si="0"/>
        <v>2079501</v>
      </c>
      <c r="J12" s="38">
        <f t="shared" si="2"/>
        <v>22603.271739130436</v>
      </c>
    </row>
    <row r="13" spans="1:10" ht="18" x14ac:dyDescent="0.25">
      <c r="A13" s="32" t="s">
        <v>27</v>
      </c>
      <c r="B13" s="35">
        <v>6</v>
      </c>
      <c r="C13" s="35">
        <v>121000</v>
      </c>
      <c r="D13" s="35">
        <v>16</v>
      </c>
      <c r="E13" s="35">
        <v>426000</v>
      </c>
      <c r="F13" s="36">
        <v>4</v>
      </c>
      <c r="G13" s="36">
        <v>135000</v>
      </c>
      <c r="H13" s="37">
        <f t="shared" si="1"/>
        <v>26</v>
      </c>
      <c r="I13" s="37">
        <f t="shared" si="0"/>
        <v>682000</v>
      </c>
      <c r="J13" s="38">
        <f t="shared" si="2"/>
        <v>7413.04347826087</v>
      </c>
    </row>
    <row r="14" spans="1:10" ht="18" x14ac:dyDescent="0.25">
      <c r="A14" s="32" t="s">
        <v>28</v>
      </c>
      <c r="B14" s="35">
        <v>38</v>
      </c>
      <c r="C14" s="35">
        <v>1101657</v>
      </c>
      <c r="D14" s="35">
        <v>43</v>
      </c>
      <c r="E14" s="35">
        <v>1079576</v>
      </c>
      <c r="F14" s="36">
        <v>45</v>
      </c>
      <c r="G14" s="36">
        <v>1046000</v>
      </c>
      <c r="H14" s="37">
        <f t="shared" si="1"/>
        <v>126</v>
      </c>
      <c r="I14" s="37">
        <f t="shared" si="0"/>
        <v>3227233</v>
      </c>
      <c r="J14" s="38">
        <f t="shared" si="2"/>
        <v>35078.619565217392</v>
      </c>
    </row>
    <row r="15" spans="1:10" ht="18" x14ac:dyDescent="0.25">
      <c r="A15" s="32" t="s">
        <v>29</v>
      </c>
      <c r="B15" s="35">
        <v>493</v>
      </c>
      <c r="C15" s="35">
        <v>12063279</v>
      </c>
      <c r="D15" s="35">
        <v>517</v>
      </c>
      <c r="E15" s="35">
        <v>11072361</v>
      </c>
      <c r="F15" s="36">
        <v>31</v>
      </c>
      <c r="G15" s="36">
        <v>852500</v>
      </c>
      <c r="H15" s="37">
        <f t="shared" si="1"/>
        <v>1041</v>
      </c>
      <c r="I15" s="37">
        <f t="shared" si="0"/>
        <v>23988140</v>
      </c>
      <c r="J15" s="38">
        <f t="shared" si="2"/>
        <v>260740.65217391305</v>
      </c>
    </row>
    <row r="16" spans="1:10" ht="18" x14ac:dyDescent="0.25">
      <c r="A16" s="32" t="s">
        <v>30</v>
      </c>
      <c r="B16" s="35">
        <v>2</v>
      </c>
      <c r="C16" s="35">
        <v>60001</v>
      </c>
      <c r="D16" s="35">
        <v>29</v>
      </c>
      <c r="E16" s="35">
        <v>871360</v>
      </c>
      <c r="F16" s="35">
        <v>17</v>
      </c>
      <c r="G16" s="35">
        <v>565000</v>
      </c>
      <c r="H16" s="37">
        <f t="shared" si="1"/>
        <v>48</v>
      </c>
      <c r="I16" s="37">
        <f t="shared" si="0"/>
        <v>1496361</v>
      </c>
      <c r="J16" s="38">
        <f t="shared" si="2"/>
        <v>16264.79347826087</v>
      </c>
    </row>
    <row r="17" spans="1:10" ht="18" x14ac:dyDescent="0.25">
      <c r="A17" s="32" t="s">
        <v>31</v>
      </c>
      <c r="B17" s="35">
        <v>92</v>
      </c>
      <c r="C17" s="35">
        <v>1495041</v>
      </c>
      <c r="D17" s="35">
        <v>64</v>
      </c>
      <c r="E17" s="35">
        <v>1107001</v>
      </c>
      <c r="F17" s="35">
        <v>97</v>
      </c>
      <c r="G17" s="35">
        <v>2073841</v>
      </c>
      <c r="H17" s="37">
        <f t="shared" si="1"/>
        <v>253</v>
      </c>
      <c r="I17" s="37">
        <f t="shared" si="0"/>
        <v>4675883</v>
      </c>
      <c r="J17" s="38">
        <f t="shared" si="2"/>
        <v>50824.815217391304</v>
      </c>
    </row>
    <row r="18" spans="1:10" ht="18" x14ac:dyDescent="0.25">
      <c r="A18" s="32" t="s">
        <v>32</v>
      </c>
      <c r="B18" s="35">
        <v>19</v>
      </c>
      <c r="C18" s="35">
        <v>573000</v>
      </c>
      <c r="D18" s="35">
        <v>5</v>
      </c>
      <c r="E18" s="35">
        <v>152000</v>
      </c>
      <c r="F18" s="35">
        <v>5</v>
      </c>
      <c r="G18" s="35">
        <v>194000</v>
      </c>
      <c r="H18" s="37">
        <f t="shared" si="1"/>
        <v>29</v>
      </c>
      <c r="I18" s="37">
        <f t="shared" si="0"/>
        <v>919000</v>
      </c>
      <c r="J18" s="38">
        <f t="shared" si="2"/>
        <v>9989.1304347826081</v>
      </c>
    </row>
    <row r="19" spans="1:10" ht="18" x14ac:dyDescent="0.25">
      <c r="A19" s="32" t="s">
        <v>33</v>
      </c>
      <c r="B19" s="35">
        <v>40</v>
      </c>
      <c r="C19" s="35">
        <v>1262813</v>
      </c>
      <c r="D19" s="35">
        <v>30</v>
      </c>
      <c r="E19" s="35">
        <v>949501</v>
      </c>
      <c r="F19" s="35">
        <v>77</v>
      </c>
      <c r="G19" s="35">
        <v>2700296</v>
      </c>
      <c r="H19" s="37">
        <f t="shared" si="1"/>
        <v>147</v>
      </c>
      <c r="I19" s="37">
        <f t="shared" si="0"/>
        <v>4912610</v>
      </c>
      <c r="J19" s="38">
        <f t="shared" si="2"/>
        <v>53397.934782608696</v>
      </c>
    </row>
    <row r="20" spans="1:10" ht="18" x14ac:dyDescent="0.25">
      <c r="A20" s="32" t="s">
        <v>34</v>
      </c>
      <c r="B20" s="35">
        <v>94</v>
      </c>
      <c r="C20" s="35">
        <v>3443000</v>
      </c>
      <c r="D20" s="35">
        <v>144</v>
      </c>
      <c r="E20" s="35">
        <v>4955977</v>
      </c>
      <c r="F20" s="35">
        <v>46</v>
      </c>
      <c r="G20" s="35">
        <v>1774900</v>
      </c>
      <c r="H20" s="37">
        <f t="shared" si="1"/>
        <v>284</v>
      </c>
      <c r="I20" s="37">
        <f t="shared" si="0"/>
        <v>10173877</v>
      </c>
      <c r="J20" s="38">
        <f t="shared" si="2"/>
        <v>110585.61956521739</v>
      </c>
    </row>
    <row r="21" spans="1:10" ht="18" x14ac:dyDescent="0.25">
      <c r="A21" s="32" t="s">
        <v>35</v>
      </c>
      <c r="B21" s="35">
        <v>5</v>
      </c>
      <c r="C21" s="35">
        <v>187100</v>
      </c>
      <c r="D21" s="35">
        <v>3</v>
      </c>
      <c r="E21" s="35">
        <v>106000</v>
      </c>
      <c r="F21" s="35">
        <v>0</v>
      </c>
      <c r="G21" s="35">
        <v>0</v>
      </c>
      <c r="H21" s="37">
        <f t="shared" si="1"/>
        <v>8</v>
      </c>
      <c r="I21" s="37">
        <f t="shared" si="0"/>
        <v>293100</v>
      </c>
      <c r="J21" s="38">
        <f t="shared" si="2"/>
        <v>3185.8695652173915</v>
      </c>
    </row>
    <row r="22" spans="1:10" ht="18" x14ac:dyDescent="0.25">
      <c r="A22" s="32" t="s">
        <v>36</v>
      </c>
      <c r="B22" s="35">
        <v>17</v>
      </c>
      <c r="C22" s="35">
        <v>533404</v>
      </c>
      <c r="D22" s="35">
        <v>12</v>
      </c>
      <c r="E22" s="35">
        <v>482000</v>
      </c>
      <c r="F22" s="35">
        <v>44</v>
      </c>
      <c r="G22" s="35">
        <v>1562930</v>
      </c>
      <c r="H22" s="37">
        <f t="shared" si="1"/>
        <v>73</v>
      </c>
      <c r="I22" s="37">
        <f t="shared" si="0"/>
        <v>2578334</v>
      </c>
      <c r="J22" s="38">
        <f t="shared" si="2"/>
        <v>28025.369565217392</v>
      </c>
    </row>
    <row r="23" spans="1:10" ht="18" x14ac:dyDescent="0.25">
      <c r="A23" s="32" t="s">
        <v>37</v>
      </c>
      <c r="B23" s="35">
        <v>4</v>
      </c>
      <c r="C23" s="35">
        <v>52700</v>
      </c>
      <c r="D23" s="35">
        <v>4</v>
      </c>
      <c r="E23" s="35">
        <v>116500</v>
      </c>
      <c r="F23" s="35">
        <v>4</v>
      </c>
      <c r="G23" s="35">
        <v>178000</v>
      </c>
      <c r="H23" s="37">
        <f t="shared" si="1"/>
        <v>12</v>
      </c>
      <c r="I23" s="37">
        <f t="shared" si="0"/>
        <v>347200</v>
      </c>
      <c r="J23" s="38">
        <f t="shared" si="2"/>
        <v>3773.913043478261</v>
      </c>
    </row>
    <row r="24" spans="1:10" ht="18" x14ac:dyDescent="0.25">
      <c r="A24" s="32" t="s">
        <v>38</v>
      </c>
      <c r="B24" s="35">
        <v>71</v>
      </c>
      <c r="C24" s="35">
        <v>2541348</v>
      </c>
      <c r="D24" s="35">
        <v>28</v>
      </c>
      <c r="E24" s="35">
        <v>938000</v>
      </c>
      <c r="F24" s="35">
        <v>30</v>
      </c>
      <c r="G24" s="35">
        <v>1020995</v>
      </c>
      <c r="H24" s="37">
        <f t="shared" si="1"/>
        <v>129</v>
      </c>
      <c r="I24" s="37">
        <f t="shared" si="0"/>
        <v>4500343</v>
      </c>
      <c r="J24" s="38">
        <f t="shared" si="2"/>
        <v>48916.771739130432</v>
      </c>
    </row>
    <row r="25" spans="1:10" ht="18" x14ac:dyDescent="0.25">
      <c r="A25" s="32" t="s">
        <v>39</v>
      </c>
      <c r="B25" s="35">
        <v>47</v>
      </c>
      <c r="C25" s="35">
        <v>1841009</v>
      </c>
      <c r="D25" s="35">
        <v>59</v>
      </c>
      <c r="E25" s="35">
        <v>2772000</v>
      </c>
      <c r="F25" s="35">
        <v>56</v>
      </c>
      <c r="G25" s="35">
        <v>2230227</v>
      </c>
      <c r="H25" s="37">
        <f t="shared" si="1"/>
        <v>162</v>
      </c>
      <c r="I25" s="37">
        <f t="shared" si="0"/>
        <v>6843236</v>
      </c>
      <c r="J25" s="38">
        <f t="shared" si="2"/>
        <v>74383</v>
      </c>
    </row>
    <row r="26" spans="1:10" ht="18" x14ac:dyDescent="0.25">
      <c r="A26" s="32" t="s">
        <v>40</v>
      </c>
      <c r="B26" s="35">
        <v>10</v>
      </c>
      <c r="C26" s="35">
        <v>298500</v>
      </c>
      <c r="D26" s="35">
        <v>29</v>
      </c>
      <c r="E26" s="35">
        <v>747500</v>
      </c>
      <c r="F26" s="35">
        <v>20</v>
      </c>
      <c r="G26" s="35">
        <v>753000</v>
      </c>
      <c r="H26" s="37">
        <f t="shared" si="1"/>
        <v>59</v>
      </c>
      <c r="I26" s="37">
        <f t="shared" si="0"/>
        <v>1799000</v>
      </c>
      <c r="J26" s="38">
        <f t="shared" si="2"/>
        <v>19554.347826086956</v>
      </c>
    </row>
    <row r="27" spans="1:10" ht="18" x14ac:dyDescent="0.25">
      <c r="A27" s="32" t="s">
        <v>41</v>
      </c>
      <c r="B27" s="35">
        <v>20</v>
      </c>
      <c r="C27" s="35">
        <v>423000</v>
      </c>
      <c r="D27" s="35">
        <v>38</v>
      </c>
      <c r="E27" s="35">
        <v>894500</v>
      </c>
      <c r="F27" s="35">
        <v>13</v>
      </c>
      <c r="G27" s="35">
        <v>431000</v>
      </c>
      <c r="H27" s="37">
        <f t="shared" si="1"/>
        <v>71</v>
      </c>
      <c r="I27" s="37">
        <f t="shared" si="0"/>
        <v>1748500</v>
      </c>
      <c r="J27" s="38">
        <f t="shared" si="2"/>
        <v>19005.434782608696</v>
      </c>
    </row>
    <row r="28" spans="1:10" ht="18" x14ac:dyDescent="0.25">
      <c r="A28" s="32" t="s">
        <v>42</v>
      </c>
      <c r="B28" s="35">
        <v>3</v>
      </c>
      <c r="C28" s="35">
        <v>98700</v>
      </c>
      <c r="D28" s="35">
        <v>16</v>
      </c>
      <c r="E28" s="35">
        <v>382500</v>
      </c>
      <c r="F28" s="35">
        <v>25</v>
      </c>
      <c r="G28" s="35">
        <v>842000</v>
      </c>
      <c r="H28" s="37">
        <f t="shared" si="1"/>
        <v>44</v>
      </c>
      <c r="I28" s="37">
        <f t="shared" si="0"/>
        <v>1323200</v>
      </c>
      <c r="J28" s="38">
        <f t="shared" si="2"/>
        <v>14382.608695652174</v>
      </c>
    </row>
    <row r="29" spans="1:10" ht="18" x14ac:dyDescent="0.25">
      <c r="A29" s="32" t="s">
        <v>43</v>
      </c>
      <c r="B29" s="35">
        <v>40</v>
      </c>
      <c r="C29" s="35">
        <v>1028000</v>
      </c>
      <c r="D29" s="35">
        <v>68</v>
      </c>
      <c r="E29" s="35">
        <v>1761051</v>
      </c>
      <c r="F29" s="35">
        <v>49</v>
      </c>
      <c r="G29" s="35">
        <v>1481496</v>
      </c>
      <c r="H29" s="37">
        <f t="shared" si="1"/>
        <v>157</v>
      </c>
      <c r="I29" s="37">
        <f t="shared" si="0"/>
        <v>4270547</v>
      </c>
      <c r="J29" s="38">
        <f t="shared" si="2"/>
        <v>46418.989130434784</v>
      </c>
    </row>
    <row r="30" spans="1:10" ht="18" x14ac:dyDescent="0.25">
      <c r="A30" s="32" t="s">
        <v>44</v>
      </c>
      <c r="B30" s="35">
        <v>340</v>
      </c>
      <c r="C30" s="35">
        <v>7605528</v>
      </c>
      <c r="D30" s="35">
        <v>659</v>
      </c>
      <c r="E30" s="35">
        <v>17060297</v>
      </c>
      <c r="F30" s="35">
        <v>295</v>
      </c>
      <c r="G30" s="35">
        <v>6756075</v>
      </c>
      <c r="H30" s="37">
        <f t="shared" si="1"/>
        <v>1294</v>
      </c>
      <c r="I30" s="37">
        <f t="shared" si="0"/>
        <v>31421900</v>
      </c>
      <c r="J30" s="38">
        <f t="shared" si="2"/>
        <v>341542.39130434784</v>
      </c>
    </row>
    <row r="31" spans="1:10" ht="18" x14ac:dyDescent="0.25">
      <c r="A31" s="32" t="s">
        <v>45</v>
      </c>
      <c r="B31" s="35">
        <v>4</v>
      </c>
      <c r="C31" s="35">
        <v>183000</v>
      </c>
      <c r="D31" s="35">
        <v>11</v>
      </c>
      <c r="E31" s="35">
        <v>439000</v>
      </c>
      <c r="F31" s="35">
        <v>18</v>
      </c>
      <c r="G31" s="35">
        <v>767000</v>
      </c>
      <c r="H31" s="37">
        <f t="shared" si="1"/>
        <v>33</v>
      </c>
      <c r="I31" s="37">
        <f t="shared" si="0"/>
        <v>1389000</v>
      </c>
      <c r="J31" s="38">
        <f t="shared" si="2"/>
        <v>15097.826086956522</v>
      </c>
    </row>
    <row r="32" spans="1:10" ht="18" x14ac:dyDescent="0.25">
      <c r="A32" s="32" t="s">
        <v>46</v>
      </c>
      <c r="B32" s="35">
        <v>36</v>
      </c>
      <c r="C32" s="35">
        <v>1240048</v>
      </c>
      <c r="D32" s="35">
        <v>18</v>
      </c>
      <c r="E32" s="35">
        <v>596000</v>
      </c>
      <c r="F32" s="35">
        <v>15</v>
      </c>
      <c r="G32" s="35">
        <v>508890</v>
      </c>
      <c r="H32" s="37">
        <f t="shared" si="1"/>
        <v>69</v>
      </c>
      <c r="I32" s="37">
        <f t="shared" si="0"/>
        <v>2344938</v>
      </c>
      <c r="J32" s="38">
        <f t="shared" si="2"/>
        <v>25488.456521739132</v>
      </c>
    </row>
    <row r="33" spans="1:10" ht="18" x14ac:dyDescent="0.25">
      <c r="A33" s="32" t="s">
        <v>47</v>
      </c>
      <c r="B33" s="35">
        <v>72</v>
      </c>
      <c r="C33" s="35">
        <v>1574998</v>
      </c>
      <c r="D33" s="35">
        <v>149</v>
      </c>
      <c r="E33" s="35">
        <v>3569449</v>
      </c>
      <c r="F33" s="35">
        <v>87</v>
      </c>
      <c r="G33" s="35">
        <v>2048457</v>
      </c>
      <c r="H33" s="37">
        <f t="shared" si="1"/>
        <v>308</v>
      </c>
      <c r="I33" s="37">
        <f t="shared" si="0"/>
        <v>7192904</v>
      </c>
      <c r="J33" s="38">
        <f t="shared" si="2"/>
        <v>78183.739130434784</v>
      </c>
    </row>
    <row r="34" spans="1:10" ht="18" x14ac:dyDescent="0.25">
      <c r="A34" s="32" t="s">
        <v>48</v>
      </c>
      <c r="B34" s="35">
        <v>39</v>
      </c>
      <c r="C34" s="35">
        <v>1287000</v>
      </c>
      <c r="D34" s="35">
        <v>26</v>
      </c>
      <c r="E34" s="35">
        <v>867000</v>
      </c>
      <c r="F34" s="35">
        <v>23</v>
      </c>
      <c r="G34" s="35">
        <v>633000</v>
      </c>
      <c r="H34" s="37">
        <f t="shared" si="1"/>
        <v>88</v>
      </c>
      <c r="I34" s="37">
        <f t="shared" si="0"/>
        <v>2787000</v>
      </c>
      <c r="J34" s="38">
        <f t="shared" si="2"/>
        <v>30293.478260869564</v>
      </c>
    </row>
    <row r="35" spans="1:10" ht="18" x14ac:dyDescent="0.25">
      <c r="A35" s="32" t="s">
        <v>49</v>
      </c>
      <c r="B35" s="35">
        <v>14</v>
      </c>
      <c r="C35" s="35">
        <v>443997</v>
      </c>
      <c r="D35" s="35">
        <v>23</v>
      </c>
      <c r="E35" s="35">
        <v>702000</v>
      </c>
      <c r="F35" s="35">
        <v>12</v>
      </c>
      <c r="G35" s="35">
        <v>344812</v>
      </c>
      <c r="H35" s="37">
        <f t="shared" si="1"/>
        <v>49</v>
      </c>
      <c r="I35" s="37">
        <f t="shared" si="0"/>
        <v>1490809</v>
      </c>
      <c r="J35" s="38">
        <f t="shared" si="2"/>
        <v>16204.445652173914</v>
      </c>
    </row>
    <row r="36" spans="1:10" ht="18" x14ac:dyDescent="0.25">
      <c r="A36" s="32" t="s">
        <v>50</v>
      </c>
      <c r="B36" s="35">
        <v>51</v>
      </c>
      <c r="C36" s="35">
        <v>1599999</v>
      </c>
      <c r="D36" s="35">
        <v>89</v>
      </c>
      <c r="E36" s="35">
        <v>2770501</v>
      </c>
      <c r="F36" s="35">
        <v>44</v>
      </c>
      <c r="G36" s="35">
        <v>1265500</v>
      </c>
      <c r="H36" s="37">
        <f t="shared" si="1"/>
        <v>184</v>
      </c>
      <c r="I36" s="37">
        <f t="shared" si="0"/>
        <v>5636000</v>
      </c>
      <c r="J36" s="38">
        <f t="shared" si="2"/>
        <v>61260.869565217392</v>
      </c>
    </row>
    <row r="37" spans="1:10" ht="18" x14ac:dyDescent="0.25">
      <c r="A37" s="32" t="s">
        <v>51</v>
      </c>
      <c r="B37" s="35">
        <v>3</v>
      </c>
      <c r="C37" s="35">
        <v>99000</v>
      </c>
      <c r="D37" s="35">
        <v>5</v>
      </c>
      <c r="E37" s="35">
        <v>203000</v>
      </c>
      <c r="F37" s="35">
        <v>28</v>
      </c>
      <c r="G37" s="35">
        <v>1146000</v>
      </c>
      <c r="H37" s="37">
        <f t="shared" si="1"/>
        <v>36</v>
      </c>
      <c r="I37" s="37">
        <f t="shared" si="0"/>
        <v>1448000</v>
      </c>
      <c r="J37" s="38">
        <f t="shared" si="2"/>
        <v>15739.130434782608</v>
      </c>
    </row>
    <row r="38" spans="1:10" ht="18" x14ac:dyDescent="0.25">
      <c r="A38" s="32" t="s">
        <v>52</v>
      </c>
      <c r="B38" s="35">
        <v>319</v>
      </c>
      <c r="C38" s="35">
        <v>10431554</v>
      </c>
      <c r="D38" s="35">
        <v>35</v>
      </c>
      <c r="E38" s="35">
        <v>1270126</v>
      </c>
      <c r="F38" s="35">
        <v>54</v>
      </c>
      <c r="G38" s="35">
        <v>2027818</v>
      </c>
      <c r="H38" s="37">
        <f t="shared" si="1"/>
        <v>408</v>
      </c>
      <c r="I38" s="37">
        <f t="shared" si="0"/>
        <v>13729498</v>
      </c>
      <c r="J38" s="38">
        <f t="shared" si="2"/>
        <v>149233.67391304349</v>
      </c>
    </row>
    <row r="39" spans="1:10" ht="18" x14ac:dyDescent="0.25">
      <c r="A39" s="32" t="s">
        <v>53</v>
      </c>
      <c r="B39" s="35">
        <v>4</v>
      </c>
      <c r="C39" s="35">
        <v>132000</v>
      </c>
      <c r="D39" s="35">
        <v>8</v>
      </c>
      <c r="E39" s="35">
        <v>258500</v>
      </c>
      <c r="F39" s="35">
        <v>6</v>
      </c>
      <c r="G39" s="35">
        <v>184000</v>
      </c>
      <c r="H39" s="37">
        <f t="shared" si="1"/>
        <v>18</v>
      </c>
      <c r="I39" s="37">
        <f t="shared" si="0"/>
        <v>574500</v>
      </c>
      <c r="J39" s="38">
        <f t="shared" si="2"/>
        <v>6244.565217391304</v>
      </c>
    </row>
    <row r="40" spans="1:10" ht="18" x14ac:dyDescent="0.25">
      <c r="A40" s="32" t="s">
        <v>54</v>
      </c>
      <c r="B40" s="35">
        <v>0</v>
      </c>
      <c r="C40" s="35">
        <v>0</v>
      </c>
      <c r="D40" s="35">
        <v>1</v>
      </c>
      <c r="E40" s="35">
        <v>33000</v>
      </c>
      <c r="F40" s="35">
        <v>1</v>
      </c>
      <c r="G40" s="35">
        <v>33000</v>
      </c>
      <c r="H40" s="37">
        <f t="shared" si="1"/>
        <v>2</v>
      </c>
      <c r="I40" s="37">
        <f t="shared" si="0"/>
        <v>66000</v>
      </c>
      <c r="J40" s="38">
        <f t="shared" si="2"/>
        <v>717.39130434782612</v>
      </c>
    </row>
    <row r="41" spans="1:10" ht="18" x14ac:dyDescent="0.25">
      <c r="A41" s="32" t="s">
        <v>55</v>
      </c>
      <c r="B41" s="35">
        <v>1</v>
      </c>
      <c r="C41" s="35">
        <v>40000</v>
      </c>
      <c r="D41" s="35">
        <v>0</v>
      </c>
      <c r="E41" s="35">
        <v>0</v>
      </c>
      <c r="F41" s="35">
        <v>3</v>
      </c>
      <c r="G41" s="35">
        <v>116000</v>
      </c>
      <c r="H41" s="37">
        <f t="shared" si="1"/>
        <v>4</v>
      </c>
      <c r="I41" s="37">
        <f t="shared" si="0"/>
        <v>156000</v>
      </c>
      <c r="J41" s="38">
        <f t="shared" si="2"/>
        <v>1695.6521739130435</v>
      </c>
    </row>
    <row r="42" spans="1:10" ht="18" x14ac:dyDescent="0.25">
      <c r="A42" s="32" t="s">
        <v>56</v>
      </c>
      <c r="B42" s="35">
        <v>5</v>
      </c>
      <c r="C42" s="35">
        <v>116500</v>
      </c>
      <c r="D42" s="35">
        <v>8</v>
      </c>
      <c r="E42" s="35">
        <v>292000</v>
      </c>
      <c r="F42" s="35">
        <v>10</v>
      </c>
      <c r="G42" s="35">
        <v>271500</v>
      </c>
      <c r="H42" s="37">
        <f t="shared" si="1"/>
        <v>23</v>
      </c>
      <c r="I42" s="37">
        <f t="shared" si="0"/>
        <v>680000</v>
      </c>
      <c r="J42" s="38">
        <f t="shared" si="2"/>
        <v>7391.304347826087</v>
      </c>
    </row>
    <row r="43" spans="1:10" ht="18" x14ac:dyDescent="0.25">
      <c r="A43" s="39" t="s">
        <v>9</v>
      </c>
      <c r="B43" s="40">
        <f t="shared" ref="B43:I43" si="3">SUM(B6:B42)</f>
        <v>2035</v>
      </c>
      <c r="C43" s="40">
        <f t="shared" si="3"/>
        <v>56281021</v>
      </c>
      <c r="D43" s="40">
        <f t="shared" si="3"/>
        <v>2404</v>
      </c>
      <c r="E43" s="40">
        <f t="shared" si="3"/>
        <v>64757697</v>
      </c>
      <c r="F43" s="40">
        <f t="shared" si="3"/>
        <v>1541</v>
      </c>
      <c r="G43" s="40">
        <f t="shared" si="3"/>
        <v>47385562</v>
      </c>
      <c r="H43" s="40">
        <f t="shared" si="3"/>
        <v>5980</v>
      </c>
      <c r="I43" s="40">
        <f t="shared" si="3"/>
        <v>168424280</v>
      </c>
      <c r="J43" s="41">
        <f>SUM(J6:J42)</f>
        <v>1830698.6956521741</v>
      </c>
    </row>
    <row r="44" spans="1:10" ht="18" x14ac:dyDescent="0.25">
      <c r="A44" s="42" t="s">
        <v>57</v>
      </c>
      <c r="B44" s="43"/>
      <c r="C44" s="43">
        <f>C43/31</f>
        <v>1815516.8064516129</v>
      </c>
      <c r="D44" s="43"/>
      <c r="E44" s="43">
        <f>E43/31</f>
        <v>2088957.9677419355</v>
      </c>
      <c r="F44" s="43"/>
      <c r="G44" s="43">
        <f>G43/30</f>
        <v>1579518.7333333334</v>
      </c>
      <c r="H44" s="43"/>
      <c r="I44" s="43">
        <f>I43/92</f>
        <v>1830698.6956521738</v>
      </c>
      <c r="J44" s="44"/>
    </row>
    <row r="45" spans="1:10" ht="25.5" x14ac:dyDescent="0.35">
      <c r="A45" s="45"/>
      <c r="B45" s="46"/>
      <c r="C45" s="46"/>
      <c r="D45" s="46"/>
      <c r="E45" s="46"/>
      <c r="F45" s="46"/>
      <c r="G45" s="46"/>
      <c r="H45" s="46"/>
      <c r="I45" s="46"/>
      <c r="J45" s="47"/>
    </row>
    <row r="46" spans="1:10" ht="25.5" x14ac:dyDescent="0.35">
      <c r="A46" s="48"/>
      <c r="B46" s="46"/>
      <c r="C46" s="46"/>
      <c r="D46" s="46"/>
      <c r="E46" s="46"/>
      <c r="F46" s="46"/>
      <c r="G46" s="46"/>
      <c r="H46" s="46"/>
      <c r="I46" s="46"/>
      <c r="J46" s="47"/>
    </row>
    <row r="47" spans="1:10" ht="25.5" x14ac:dyDescent="0.35">
      <c r="A47" s="48"/>
      <c r="B47" s="46"/>
      <c r="C47" s="46"/>
      <c r="D47" s="46"/>
      <c r="E47" s="46"/>
      <c r="F47" s="46"/>
      <c r="G47" s="46"/>
      <c r="H47" s="46"/>
      <c r="I47" s="46"/>
      <c r="J47" s="47"/>
    </row>
    <row r="48" spans="1:10" ht="25.5" x14ac:dyDescent="0.35">
      <c r="A48" s="48"/>
      <c r="B48" s="46"/>
      <c r="C48" s="46"/>
      <c r="D48" s="46"/>
      <c r="E48" s="46"/>
      <c r="F48" s="46"/>
      <c r="G48" s="46"/>
      <c r="H48" s="46"/>
      <c r="I48" s="46"/>
      <c r="J48" s="47"/>
    </row>
    <row r="49" spans="1:10" ht="26.25" thickBot="1" x14ac:dyDescent="0.4">
      <c r="A49" s="49"/>
      <c r="B49" s="50"/>
      <c r="C49" s="50"/>
      <c r="D49" s="50"/>
      <c r="E49" s="50"/>
      <c r="F49" s="50"/>
      <c r="G49" s="50"/>
      <c r="H49" s="50"/>
      <c r="I49" s="50"/>
      <c r="J49" s="51"/>
    </row>
    <row r="53" spans="1:10" x14ac:dyDescent="0.25">
      <c r="A53" s="52"/>
      <c r="B53" s="52"/>
      <c r="C53" s="52"/>
    </row>
    <row r="54" spans="1:10" x14ac:dyDescent="0.25">
      <c r="A54" s="52"/>
      <c r="B54" s="52"/>
      <c r="C54" s="52"/>
    </row>
    <row r="58" spans="1:10" x14ac:dyDescent="0.25">
      <c r="F58" s="52"/>
      <c r="G58" s="52"/>
    </row>
    <row r="59" spans="1:10" x14ac:dyDescent="0.25">
      <c r="F59" s="52"/>
      <c r="G59" s="52"/>
    </row>
  </sheetData>
  <mergeCells count="7">
    <mergeCell ref="A1:J1"/>
    <mergeCell ref="A2:J2"/>
    <mergeCell ref="A3:J3"/>
    <mergeCell ref="B4:C4"/>
    <mergeCell ref="D4:E4"/>
    <mergeCell ref="F4:G4"/>
    <mergeCell ref="H4:J4"/>
  </mergeCells>
  <pageMargins left="0.98425196850393704" right="0.23622047244094491" top="0.55118110236220474" bottom="0.55118110236220474" header="0.31496062992125984" footer="0.31496062992125984"/>
  <pageSetup paperSize="9" scale="5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B7BC1E-92D4-4CD0-88D7-9CC11CBF5EFF}">
  <dimension ref="A1:J59"/>
  <sheetViews>
    <sheetView view="pageBreakPreview" topLeftCell="A32" zoomScale="60" zoomScaleNormal="100" workbookViewId="0">
      <selection activeCell="A45" sqref="A45:XFD48"/>
    </sheetView>
  </sheetViews>
  <sheetFormatPr defaultRowHeight="15" x14ac:dyDescent="0.25"/>
  <cols>
    <col min="1" max="1" width="23.5703125" customWidth="1"/>
    <col min="2" max="2" width="17.7109375" customWidth="1"/>
    <col min="3" max="3" width="24.42578125" customWidth="1"/>
    <col min="4" max="4" width="14.42578125" customWidth="1"/>
    <col min="5" max="5" width="25.42578125" customWidth="1"/>
    <col min="6" max="6" width="15.7109375" customWidth="1"/>
    <col min="7" max="7" width="27.140625" customWidth="1"/>
    <col min="8" max="8" width="19" customWidth="1"/>
    <col min="9" max="9" width="28.140625" customWidth="1"/>
    <col min="10" max="10" width="26" customWidth="1"/>
  </cols>
  <sheetData>
    <row r="1" spans="1:10" ht="36" x14ac:dyDescent="0.55000000000000004">
      <c r="A1" s="96"/>
      <c r="B1" s="96"/>
      <c r="C1" s="96"/>
      <c r="D1" s="96"/>
      <c r="E1" s="96"/>
      <c r="F1" s="96"/>
      <c r="G1" s="96"/>
      <c r="H1" s="96"/>
      <c r="I1" s="96"/>
      <c r="J1" s="96"/>
    </row>
    <row r="2" spans="1:10" ht="18.75" x14ac:dyDescent="0.3">
      <c r="A2" s="97" t="s">
        <v>10</v>
      </c>
      <c r="B2" s="97"/>
      <c r="C2" s="97"/>
      <c r="D2" s="97"/>
      <c r="E2" s="97"/>
      <c r="F2" s="97"/>
      <c r="G2" s="97"/>
      <c r="H2" s="97"/>
      <c r="I2" s="97"/>
      <c r="J2" s="97"/>
    </row>
    <row r="3" spans="1:10" ht="32.25" thickBot="1" x14ac:dyDescent="0.55000000000000004">
      <c r="A3" s="98" t="s">
        <v>62</v>
      </c>
      <c r="B3" s="98"/>
      <c r="C3" s="98"/>
      <c r="D3" s="98"/>
      <c r="E3" s="98"/>
      <c r="F3" s="98"/>
      <c r="G3" s="98"/>
      <c r="H3" s="98"/>
      <c r="I3" s="98"/>
      <c r="J3" s="98"/>
    </row>
    <row r="4" spans="1:10" ht="18" x14ac:dyDescent="0.25">
      <c r="A4" s="31"/>
      <c r="B4" s="99" t="s">
        <v>12</v>
      </c>
      <c r="C4" s="100"/>
      <c r="D4" s="101" t="s">
        <v>13</v>
      </c>
      <c r="E4" s="102"/>
      <c r="F4" s="103" t="s">
        <v>14</v>
      </c>
      <c r="G4" s="104"/>
      <c r="H4" s="105" t="s">
        <v>15</v>
      </c>
      <c r="I4" s="106"/>
      <c r="J4" s="107"/>
    </row>
    <row r="5" spans="1:10" ht="19.5" customHeight="1" x14ac:dyDescent="0.25">
      <c r="A5" s="32" t="s">
        <v>16</v>
      </c>
      <c r="B5" s="33" t="s">
        <v>17</v>
      </c>
      <c r="C5" s="33" t="s">
        <v>18</v>
      </c>
      <c r="D5" s="33" t="s">
        <v>17</v>
      </c>
      <c r="E5" s="33" t="s">
        <v>18</v>
      </c>
      <c r="F5" s="33" t="s">
        <v>17</v>
      </c>
      <c r="G5" s="33" t="s">
        <v>18</v>
      </c>
      <c r="H5" s="33" t="s">
        <v>17</v>
      </c>
      <c r="I5" s="33" t="s">
        <v>18</v>
      </c>
      <c r="J5" s="34" t="s">
        <v>19</v>
      </c>
    </row>
    <row r="6" spans="1:10" ht="18" x14ac:dyDescent="0.25">
      <c r="A6" s="32" t="s">
        <v>20</v>
      </c>
      <c r="B6" s="35">
        <v>0</v>
      </c>
      <c r="C6" s="35">
        <v>0</v>
      </c>
      <c r="D6" s="35">
        <v>0</v>
      </c>
      <c r="E6" s="35">
        <v>0</v>
      </c>
      <c r="F6" s="36">
        <v>0</v>
      </c>
      <c r="G6" s="36">
        <v>0</v>
      </c>
      <c r="H6" s="37">
        <f>B6+D6+F6</f>
        <v>0</v>
      </c>
      <c r="I6" s="37">
        <f t="shared" ref="I6:I42" si="0">C6+E6+G6</f>
        <v>0</v>
      </c>
      <c r="J6" s="38">
        <f>I6/92</f>
        <v>0</v>
      </c>
    </row>
    <row r="7" spans="1:10" ht="18" x14ac:dyDescent="0.25">
      <c r="A7" s="32" t="s">
        <v>21</v>
      </c>
      <c r="B7" s="35">
        <v>3</v>
      </c>
      <c r="C7" s="35">
        <v>121000</v>
      </c>
      <c r="D7" s="35">
        <v>1</v>
      </c>
      <c r="E7" s="35">
        <v>40000</v>
      </c>
      <c r="F7" s="36">
        <v>5</v>
      </c>
      <c r="G7" s="36">
        <v>212000</v>
      </c>
      <c r="H7" s="37">
        <f t="shared" ref="H7:H42" si="1">B7+D7+F7</f>
        <v>9</v>
      </c>
      <c r="I7" s="37">
        <f t="shared" si="0"/>
        <v>373000</v>
      </c>
      <c r="J7" s="38">
        <f t="shared" ref="J7:J42" si="2">I7/92</f>
        <v>4054.3478260869565</v>
      </c>
    </row>
    <row r="8" spans="1:10" ht="18" x14ac:dyDescent="0.25">
      <c r="A8" s="32" t="s">
        <v>22</v>
      </c>
      <c r="B8" s="35">
        <v>2</v>
      </c>
      <c r="C8" s="35">
        <v>90000</v>
      </c>
      <c r="D8" s="35">
        <v>27</v>
      </c>
      <c r="E8" s="35">
        <v>1096188</v>
      </c>
      <c r="F8" s="36">
        <v>59</v>
      </c>
      <c r="G8" s="36">
        <v>2379270</v>
      </c>
      <c r="H8" s="37">
        <f t="shared" si="1"/>
        <v>88</v>
      </c>
      <c r="I8" s="37">
        <f t="shared" si="0"/>
        <v>3565458</v>
      </c>
      <c r="J8" s="38">
        <f t="shared" si="2"/>
        <v>38754.978260869568</v>
      </c>
    </row>
    <row r="9" spans="1:10" ht="18" x14ac:dyDescent="0.25">
      <c r="A9" s="32" t="s">
        <v>23</v>
      </c>
      <c r="B9" s="35">
        <v>0</v>
      </c>
      <c r="C9" s="35">
        <v>0</v>
      </c>
      <c r="D9" s="35">
        <v>0</v>
      </c>
      <c r="E9" s="35">
        <v>0</v>
      </c>
      <c r="F9" s="36">
        <v>2</v>
      </c>
      <c r="G9" s="36">
        <v>80000</v>
      </c>
      <c r="H9" s="37">
        <f t="shared" si="1"/>
        <v>2</v>
      </c>
      <c r="I9" s="37">
        <f t="shared" si="0"/>
        <v>80000</v>
      </c>
      <c r="J9" s="38">
        <f t="shared" si="2"/>
        <v>869.56521739130437</v>
      </c>
    </row>
    <row r="10" spans="1:10" ht="18" x14ac:dyDescent="0.25">
      <c r="A10" s="32" t="s">
        <v>24</v>
      </c>
      <c r="B10" s="35">
        <v>0</v>
      </c>
      <c r="C10" s="35">
        <v>0</v>
      </c>
      <c r="D10" s="35">
        <v>0</v>
      </c>
      <c r="E10" s="35">
        <v>0</v>
      </c>
      <c r="F10" s="36">
        <v>2</v>
      </c>
      <c r="G10" s="36">
        <v>90000</v>
      </c>
      <c r="H10" s="37">
        <f t="shared" si="1"/>
        <v>2</v>
      </c>
      <c r="I10" s="37">
        <f t="shared" si="0"/>
        <v>90000</v>
      </c>
      <c r="J10" s="38">
        <f t="shared" si="2"/>
        <v>978.26086956521738</v>
      </c>
    </row>
    <row r="11" spans="1:10" ht="18" x14ac:dyDescent="0.25">
      <c r="A11" s="32" t="s">
        <v>25</v>
      </c>
      <c r="B11" s="35">
        <v>0</v>
      </c>
      <c r="C11" s="35">
        <v>0</v>
      </c>
      <c r="D11" s="35">
        <v>0</v>
      </c>
      <c r="E11" s="35">
        <v>0</v>
      </c>
      <c r="F11" s="36">
        <v>0</v>
      </c>
      <c r="G11" s="36">
        <v>0</v>
      </c>
      <c r="H11" s="37">
        <f t="shared" si="1"/>
        <v>0</v>
      </c>
      <c r="I11" s="37">
        <f t="shared" si="0"/>
        <v>0</v>
      </c>
      <c r="J11" s="38">
        <f t="shared" si="2"/>
        <v>0</v>
      </c>
    </row>
    <row r="12" spans="1:10" ht="18" x14ac:dyDescent="0.25">
      <c r="A12" s="32" t="s">
        <v>26</v>
      </c>
      <c r="B12" s="35">
        <v>2</v>
      </c>
      <c r="C12" s="35">
        <v>67038</v>
      </c>
      <c r="D12" s="35">
        <v>0</v>
      </c>
      <c r="E12" s="35">
        <v>0</v>
      </c>
      <c r="F12" s="36">
        <v>2</v>
      </c>
      <c r="G12" s="36">
        <v>78000</v>
      </c>
      <c r="H12" s="37">
        <f t="shared" si="1"/>
        <v>4</v>
      </c>
      <c r="I12" s="37">
        <f t="shared" si="0"/>
        <v>145038</v>
      </c>
      <c r="J12" s="38">
        <f t="shared" si="2"/>
        <v>1576.5</v>
      </c>
    </row>
    <row r="13" spans="1:10" ht="18" x14ac:dyDescent="0.25">
      <c r="A13" s="32" t="s">
        <v>27</v>
      </c>
      <c r="B13" s="35">
        <v>7</v>
      </c>
      <c r="C13" s="35">
        <v>305000</v>
      </c>
      <c r="D13" s="35">
        <v>6</v>
      </c>
      <c r="E13" s="35">
        <v>275000</v>
      </c>
      <c r="F13" s="36">
        <v>5</v>
      </c>
      <c r="G13" s="36">
        <v>225000</v>
      </c>
      <c r="H13" s="37">
        <f t="shared" si="1"/>
        <v>18</v>
      </c>
      <c r="I13" s="37">
        <f t="shared" si="0"/>
        <v>805000</v>
      </c>
      <c r="J13" s="38">
        <f t="shared" si="2"/>
        <v>8750</v>
      </c>
    </row>
    <row r="14" spans="1:10" ht="18" x14ac:dyDescent="0.25">
      <c r="A14" s="32" t="s">
        <v>28</v>
      </c>
      <c r="B14" s="35">
        <v>2</v>
      </c>
      <c r="C14" s="35">
        <v>76000</v>
      </c>
      <c r="D14" s="35">
        <v>4</v>
      </c>
      <c r="E14" s="35">
        <v>166000</v>
      </c>
      <c r="F14" s="36">
        <v>8</v>
      </c>
      <c r="G14" s="36">
        <v>324000</v>
      </c>
      <c r="H14" s="37">
        <f t="shared" si="1"/>
        <v>14</v>
      </c>
      <c r="I14" s="37">
        <f t="shared" si="0"/>
        <v>566000</v>
      </c>
      <c r="J14" s="38">
        <f t="shared" si="2"/>
        <v>6152.173913043478</v>
      </c>
    </row>
    <row r="15" spans="1:10" ht="18" x14ac:dyDescent="0.25">
      <c r="A15" s="32" t="s">
        <v>29</v>
      </c>
      <c r="B15" s="35">
        <v>6</v>
      </c>
      <c r="C15" s="35">
        <v>180000</v>
      </c>
      <c r="D15" s="35">
        <v>0</v>
      </c>
      <c r="E15" s="35">
        <v>0</v>
      </c>
      <c r="F15" s="36">
        <v>14</v>
      </c>
      <c r="G15" s="36">
        <v>417045</v>
      </c>
      <c r="H15" s="37">
        <f t="shared" si="1"/>
        <v>20</v>
      </c>
      <c r="I15" s="37">
        <f t="shared" si="0"/>
        <v>597045</v>
      </c>
      <c r="J15" s="38">
        <f t="shared" si="2"/>
        <v>6489.619565217391</v>
      </c>
    </row>
    <row r="16" spans="1:10" ht="18" x14ac:dyDescent="0.25">
      <c r="A16" s="32" t="s">
        <v>30</v>
      </c>
      <c r="B16" s="35">
        <v>0</v>
      </c>
      <c r="C16" s="35">
        <v>0</v>
      </c>
      <c r="D16" s="35">
        <v>0</v>
      </c>
      <c r="E16" s="35">
        <v>0</v>
      </c>
      <c r="F16" s="35">
        <v>0</v>
      </c>
      <c r="G16" s="35">
        <v>0</v>
      </c>
      <c r="H16" s="37">
        <f t="shared" si="1"/>
        <v>0</v>
      </c>
      <c r="I16" s="37">
        <f t="shared" si="0"/>
        <v>0</v>
      </c>
      <c r="J16" s="38">
        <f t="shared" si="2"/>
        <v>0</v>
      </c>
    </row>
    <row r="17" spans="1:10" ht="18" x14ac:dyDescent="0.25">
      <c r="A17" s="32" t="s">
        <v>31</v>
      </c>
      <c r="B17" s="35">
        <v>5</v>
      </c>
      <c r="C17" s="35">
        <v>213998</v>
      </c>
      <c r="D17" s="35">
        <v>0</v>
      </c>
      <c r="E17" s="35">
        <v>0</v>
      </c>
      <c r="F17" s="35">
        <v>2</v>
      </c>
      <c r="G17" s="35">
        <v>90000</v>
      </c>
      <c r="H17" s="37">
        <f t="shared" si="1"/>
        <v>7</v>
      </c>
      <c r="I17" s="37">
        <f t="shared" si="0"/>
        <v>303998</v>
      </c>
      <c r="J17" s="38">
        <f t="shared" si="2"/>
        <v>3304.3260869565215</v>
      </c>
    </row>
    <row r="18" spans="1:10" ht="18" x14ac:dyDescent="0.25">
      <c r="A18" s="32" t="s">
        <v>32</v>
      </c>
      <c r="B18" s="35">
        <v>0</v>
      </c>
      <c r="C18" s="35">
        <v>0</v>
      </c>
      <c r="D18" s="35">
        <v>0</v>
      </c>
      <c r="E18" s="35">
        <v>0</v>
      </c>
      <c r="F18" s="35">
        <v>7</v>
      </c>
      <c r="G18" s="35">
        <v>260000</v>
      </c>
      <c r="H18" s="37">
        <f t="shared" si="1"/>
        <v>7</v>
      </c>
      <c r="I18" s="37">
        <f t="shared" si="0"/>
        <v>260000</v>
      </c>
      <c r="J18" s="38">
        <f t="shared" si="2"/>
        <v>2826.086956521739</v>
      </c>
    </row>
    <row r="19" spans="1:10" ht="18" x14ac:dyDescent="0.25">
      <c r="A19" s="32" t="s">
        <v>33</v>
      </c>
      <c r="B19" s="35">
        <v>8</v>
      </c>
      <c r="C19" s="35">
        <v>343000</v>
      </c>
      <c r="D19" s="35">
        <v>11</v>
      </c>
      <c r="E19" s="35">
        <v>450000</v>
      </c>
      <c r="F19" s="35">
        <v>11</v>
      </c>
      <c r="G19" s="35">
        <v>464000</v>
      </c>
      <c r="H19" s="37">
        <f t="shared" si="1"/>
        <v>30</v>
      </c>
      <c r="I19" s="37">
        <f t="shared" si="0"/>
        <v>1257000</v>
      </c>
      <c r="J19" s="38">
        <f t="shared" si="2"/>
        <v>13663.04347826087</v>
      </c>
    </row>
    <row r="20" spans="1:10" ht="18" x14ac:dyDescent="0.25">
      <c r="A20" s="32" t="s">
        <v>34</v>
      </c>
      <c r="B20" s="35">
        <v>245</v>
      </c>
      <c r="C20" s="35">
        <v>10211090</v>
      </c>
      <c r="D20" s="35">
        <v>245</v>
      </c>
      <c r="E20" s="35">
        <v>10012734</v>
      </c>
      <c r="F20" s="35">
        <v>248</v>
      </c>
      <c r="G20" s="35">
        <v>10314845</v>
      </c>
      <c r="H20" s="37">
        <f t="shared" si="1"/>
        <v>738</v>
      </c>
      <c r="I20" s="37">
        <f t="shared" si="0"/>
        <v>30538669</v>
      </c>
      <c r="J20" s="38">
        <f t="shared" si="2"/>
        <v>331942.05434782611</v>
      </c>
    </row>
    <row r="21" spans="1:10" ht="18" x14ac:dyDescent="0.25">
      <c r="A21" s="32" t="s">
        <v>35</v>
      </c>
      <c r="B21" s="35">
        <v>0</v>
      </c>
      <c r="C21" s="35">
        <v>0</v>
      </c>
      <c r="D21" s="35">
        <v>0</v>
      </c>
      <c r="E21" s="35">
        <v>0</v>
      </c>
      <c r="F21" s="35">
        <v>0</v>
      </c>
      <c r="G21" s="35">
        <v>0</v>
      </c>
      <c r="H21" s="37">
        <f t="shared" si="1"/>
        <v>0</v>
      </c>
      <c r="I21" s="37">
        <f t="shared" si="0"/>
        <v>0</v>
      </c>
      <c r="J21" s="38">
        <f t="shared" si="2"/>
        <v>0</v>
      </c>
    </row>
    <row r="22" spans="1:10" ht="18" x14ac:dyDescent="0.25">
      <c r="A22" s="32" t="s">
        <v>36</v>
      </c>
      <c r="B22" s="35">
        <v>5</v>
      </c>
      <c r="C22" s="35">
        <v>230000</v>
      </c>
      <c r="D22" s="35">
        <v>16</v>
      </c>
      <c r="E22" s="35">
        <v>556500</v>
      </c>
      <c r="F22" s="35">
        <v>1</v>
      </c>
      <c r="G22" s="35">
        <v>52000</v>
      </c>
      <c r="H22" s="37">
        <f t="shared" si="1"/>
        <v>22</v>
      </c>
      <c r="I22" s="37">
        <f t="shared" si="0"/>
        <v>838500</v>
      </c>
      <c r="J22" s="38">
        <f t="shared" si="2"/>
        <v>9114.1304347826081</v>
      </c>
    </row>
    <row r="23" spans="1:10" ht="18" x14ac:dyDescent="0.25">
      <c r="A23" s="32" t="s">
        <v>37</v>
      </c>
      <c r="B23" s="35">
        <v>0</v>
      </c>
      <c r="C23" s="35">
        <v>0</v>
      </c>
      <c r="D23" s="35">
        <v>0</v>
      </c>
      <c r="E23" s="35">
        <v>0</v>
      </c>
      <c r="F23" s="35">
        <v>0</v>
      </c>
      <c r="G23" s="35">
        <v>0</v>
      </c>
      <c r="H23" s="37">
        <f t="shared" si="1"/>
        <v>0</v>
      </c>
      <c r="I23" s="37">
        <f t="shared" si="0"/>
        <v>0</v>
      </c>
      <c r="J23" s="38">
        <f t="shared" si="2"/>
        <v>0</v>
      </c>
    </row>
    <row r="24" spans="1:10" ht="18" x14ac:dyDescent="0.25">
      <c r="A24" s="32" t="s">
        <v>38</v>
      </c>
      <c r="B24" s="35">
        <v>5</v>
      </c>
      <c r="C24" s="35">
        <v>210000</v>
      </c>
      <c r="D24" s="35">
        <v>11</v>
      </c>
      <c r="E24" s="35">
        <v>490000</v>
      </c>
      <c r="F24" s="35">
        <v>6</v>
      </c>
      <c r="G24" s="35">
        <v>255000</v>
      </c>
      <c r="H24" s="37">
        <f t="shared" si="1"/>
        <v>22</v>
      </c>
      <c r="I24" s="37">
        <f t="shared" si="0"/>
        <v>955000</v>
      </c>
      <c r="J24" s="38">
        <f t="shared" si="2"/>
        <v>10380.434782608696</v>
      </c>
    </row>
    <row r="25" spans="1:10" ht="18" x14ac:dyDescent="0.25">
      <c r="A25" s="32" t="s">
        <v>39</v>
      </c>
      <c r="B25" s="35">
        <v>65</v>
      </c>
      <c r="C25" s="35">
        <v>2774148</v>
      </c>
      <c r="D25" s="35">
        <v>114</v>
      </c>
      <c r="E25" s="35">
        <v>4774379</v>
      </c>
      <c r="F25" s="35">
        <v>98</v>
      </c>
      <c r="G25" s="35">
        <v>4287357</v>
      </c>
      <c r="H25" s="37">
        <f t="shared" si="1"/>
        <v>277</v>
      </c>
      <c r="I25" s="37">
        <f t="shared" si="0"/>
        <v>11835884</v>
      </c>
      <c r="J25" s="38">
        <f t="shared" si="2"/>
        <v>128650.91304347826</v>
      </c>
    </row>
    <row r="26" spans="1:10" ht="18" x14ac:dyDescent="0.25">
      <c r="A26" s="32" t="s">
        <v>40</v>
      </c>
      <c r="B26" s="35">
        <v>0</v>
      </c>
      <c r="C26" s="35">
        <v>0</v>
      </c>
      <c r="D26" s="35">
        <v>0</v>
      </c>
      <c r="E26" s="35">
        <v>0</v>
      </c>
      <c r="F26" s="35">
        <v>1</v>
      </c>
      <c r="G26" s="35">
        <v>45000</v>
      </c>
      <c r="H26" s="37">
        <f t="shared" si="1"/>
        <v>1</v>
      </c>
      <c r="I26" s="37">
        <f t="shared" si="0"/>
        <v>45000</v>
      </c>
      <c r="J26" s="38">
        <f t="shared" si="2"/>
        <v>489.13043478260869</v>
      </c>
    </row>
    <row r="27" spans="1:10" ht="18" x14ac:dyDescent="0.25">
      <c r="A27" s="32" t="s">
        <v>41</v>
      </c>
      <c r="B27" s="35">
        <v>0</v>
      </c>
      <c r="C27" s="35">
        <v>0</v>
      </c>
      <c r="D27" s="35">
        <v>0</v>
      </c>
      <c r="E27" s="35">
        <v>0</v>
      </c>
      <c r="F27" s="35">
        <v>0</v>
      </c>
      <c r="G27" s="35">
        <v>0</v>
      </c>
      <c r="H27" s="37">
        <f t="shared" si="1"/>
        <v>0</v>
      </c>
      <c r="I27" s="37">
        <f t="shared" si="0"/>
        <v>0</v>
      </c>
      <c r="J27" s="38">
        <f t="shared" si="2"/>
        <v>0</v>
      </c>
    </row>
    <row r="28" spans="1:10" ht="18" x14ac:dyDescent="0.25">
      <c r="A28" s="32" t="s">
        <v>42</v>
      </c>
      <c r="B28" s="35">
        <v>0</v>
      </c>
      <c r="C28" s="35">
        <v>0</v>
      </c>
      <c r="D28" s="35">
        <v>0</v>
      </c>
      <c r="E28" s="35">
        <v>0</v>
      </c>
      <c r="F28" s="35">
        <v>1</v>
      </c>
      <c r="G28" s="35">
        <v>40000</v>
      </c>
      <c r="H28" s="37">
        <f t="shared" si="1"/>
        <v>1</v>
      </c>
      <c r="I28" s="37">
        <f t="shared" si="0"/>
        <v>40000</v>
      </c>
      <c r="J28" s="38">
        <f t="shared" si="2"/>
        <v>434.78260869565219</v>
      </c>
    </row>
    <row r="29" spans="1:10" ht="18" x14ac:dyDescent="0.25">
      <c r="A29" s="32" t="s">
        <v>43</v>
      </c>
      <c r="B29" s="35">
        <v>0</v>
      </c>
      <c r="C29" s="35">
        <v>0</v>
      </c>
      <c r="D29" s="35">
        <v>0</v>
      </c>
      <c r="E29" s="35">
        <v>0</v>
      </c>
      <c r="F29" s="35">
        <v>3</v>
      </c>
      <c r="G29" s="35">
        <v>99000</v>
      </c>
      <c r="H29" s="37">
        <f t="shared" si="1"/>
        <v>3</v>
      </c>
      <c r="I29" s="37">
        <f t="shared" si="0"/>
        <v>99000</v>
      </c>
      <c r="J29" s="38">
        <f t="shared" si="2"/>
        <v>1076.0869565217392</v>
      </c>
    </row>
    <row r="30" spans="1:10" ht="18" x14ac:dyDescent="0.25">
      <c r="A30" s="32" t="s">
        <v>44</v>
      </c>
      <c r="B30" s="35">
        <v>994</v>
      </c>
      <c r="C30" s="35">
        <v>38142964</v>
      </c>
      <c r="D30" s="35">
        <v>1050</v>
      </c>
      <c r="E30" s="35">
        <v>40058184</v>
      </c>
      <c r="F30" s="35">
        <v>1342</v>
      </c>
      <c r="G30" s="35">
        <v>49740008</v>
      </c>
      <c r="H30" s="37">
        <f t="shared" si="1"/>
        <v>3386</v>
      </c>
      <c r="I30" s="37">
        <f t="shared" si="0"/>
        <v>127941156</v>
      </c>
      <c r="J30" s="38">
        <f t="shared" si="2"/>
        <v>1390664.7391304348</v>
      </c>
    </row>
    <row r="31" spans="1:10" ht="18" x14ac:dyDescent="0.25">
      <c r="A31" s="32" t="s">
        <v>45</v>
      </c>
      <c r="B31" s="35">
        <v>0</v>
      </c>
      <c r="C31" s="35">
        <v>0</v>
      </c>
      <c r="D31" s="35">
        <v>0</v>
      </c>
      <c r="E31" s="35">
        <v>0</v>
      </c>
      <c r="F31" s="35">
        <v>0</v>
      </c>
      <c r="G31" s="35">
        <v>0</v>
      </c>
      <c r="H31" s="37">
        <f t="shared" si="1"/>
        <v>0</v>
      </c>
      <c r="I31" s="37">
        <f t="shared" si="0"/>
        <v>0</v>
      </c>
      <c r="J31" s="38">
        <f t="shared" si="2"/>
        <v>0</v>
      </c>
    </row>
    <row r="32" spans="1:10" ht="18" x14ac:dyDescent="0.25">
      <c r="A32" s="32" t="s">
        <v>46</v>
      </c>
      <c r="B32" s="35">
        <v>0</v>
      </c>
      <c r="C32" s="35">
        <v>0</v>
      </c>
      <c r="D32" s="35">
        <v>0</v>
      </c>
      <c r="E32" s="35">
        <v>0</v>
      </c>
      <c r="F32" s="35">
        <v>1</v>
      </c>
      <c r="G32" s="35">
        <v>45000</v>
      </c>
      <c r="H32" s="37">
        <f t="shared" si="1"/>
        <v>1</v>
      </c>
      <c r="I32" s="37">
        <f t="shared" si="0"/>
        <v>45000</v>
      </c>
      <c r="J32" s="38">
        <f t="shared" si="2"/>
        <v>489.13043478260869</v>
      </c>
    </row>
    <row r="33" spans="1:10" ht="18" x14ac:dyDescent="0.25">
      <c r="A33" s="32" t="s">
        <v>47</v>
      </c>
      <c r="B33" s="35">
        <v>0</v>
      </c>
      <c r="C33" s="35">
        <v>0</v>
      </c>
      <c r="D33" s="35">
        <v>0</v>
      </c>
      <c r="E33" s="35">
        <v>0</v>
      </c>
      <c r="F33" s="35">
        <v>37</v>
      </c>
      <c r="G33" s="35">
        <v>1249500</v>
      </c>
      <c r="H33" s="37">
        <f t="shared" si="1"/>
        <v>37</v>
      </c>
      <c r="I33" s="37">
        <f t="shared" si="0"/>
        <v>1249500</v>
      </c>
      <c r="J33" s="38">
        <f t="shared" si="2"/>
        <v>13581.521739130434</v>
      </c>
    </row>
    <row r="34" spans="1:10" ht="18" x14ac:dyDescent="0.25">
      <c r="A34" s="32" t="s">
        <v>48</v>
      </c>
      <c r="B34" s="35">
        <v>0</v>
      </c>
      <c r="C34" s="35">
        <v>0</v>
      </c>
      <c r="D34" s="35">
        <v>0</v>
      </c>
      <c r="E34" s="35">
        <v>0</v>
      </c>
      <c r="F34" s="35">
        <v>3</v>
      </c>
      <c r="G34" s="35">
        <v>99000</v>
      </c>
      <c r="H34" s="37">
        <f t="shared" si="1"/>
        <v>3</v>
      </c>
      <c r="I34" s="37">
        <f t="shared" si="0"/>
        <v>99000</v>
      </c>
      <c r="J34" s="38">
        <f t="shared" si="2"/>
        <v>1076.0869565217392</v>
      </c>
    </row>
    <row r="35" spans="1:10" ht="18" x14ac:dyDescent="0.25">
      <c r="A35" s="32" t="s">
        <v>49</v>
      </c>
      <c r="B35" s="35">
        <v>0</v>
      </c>
      <c r="C35" s="35">
        <v>0</v>
      </c>
      <c r="D35" s="35">
        <v>0</v>
      </c>
      <c r="E35" s="35">
        <v>0</v>
      </c>
      <c r="F35" s="35">
        <v>5</v>
      </c>
      <c r="G35" s="35">
        <v>222000</v>
      </c>
      <c r="H35" s="37">
        <f t="shared" si="1"/>
        <v>5</v>
      </c>
      <c r="I35" s="37">
        <f t="shared" si="0"/>
        <v>222000</v>
      </c>
      <c r="J35" s="38">
        <f t="shared" si="2"/>
        <v>2413.0434782608695</v>
      </c>
    </row>
    <row r="36" spans="1:10" ht="18" x14ac:dyDescent="0.25">
      <c r="A36" s="32" t="s">
        <v>50</v>
      </c>
      <c r="B36" s="35">
        <v>2</v>
      </c>
      <c r="C36" s="35">
        <v>90000</v>
      </c>
      <c r="D36" s="35">
        <v>0</v>
      </c>
      <c r="E36" s="35">
        <v>0</v>
      </c>
      <c r="F36" s="35">
        <v>24</v>
      </c>
      <c r="G36" s="35">
        <v>838000</v>
      </c>
      <c r="H36" s="37">
        <f t="shared" si="1"/>
        <v>26</v>
      </c>
      <c r="I36" s="37">
        <f t="shared" si="0"/>
        <v>928000</v>
      </c>
      <c r="J36" s="38">
        <f t="shared" si="2"/>
        <v>10086.95652173913</v>
      </c>
    </row>
    <row r="37" spans="1:10" ht="18" x14ac:dyDescent="0.25">
      <c r="A37" s="32" t="s">
        <v>51</v>
      </c>
      <c r="B37" s="35">
        <v>0</v>
      </c>
      <c r="C37" s="35">
        <v>0</v>
      </c>
      <c r="D37" s="35">
        <v>0</v>
      </c>
      <c r="E37" s="35">
        <v>0</v>
      </c>
      <c r="F37" s="35">
        <v>5</v>
      </c>
      <c r="G37" s="35">
        <v>210440</v>
      </c>
      <c r="H37" s="37">
        <f t="shared" si="1"/>
        <v>5</v>
      </c>
      <c r="I37" s="37">
        <f t="shared" si="0"/>
        <v>210440</v>
      </c>
      <c r="J37" s="38">
        <f t="shared" si="2"/>
        <v>2287.391304347826</v>
      </c>
    </row>
    <row r="38" spans="1:10" ht="18" x14ac:dyDescent="0.25">
      <c r="A38" s="32" t="s">
        <v>52</v>
      </c>
      <c r="B38" s="35">
        <v>44</v>
      </c>
      <c r="C38" s="35">
        <v>1794346</v>
      </c>
      <c r="D38" s="35">
        <v>32</v>
      </c>
      <c r="E38" s="35">
        <v>1276989</v>
      </c>
      <c r="F38" s="35">
        <v>59</v>
      </c>
      <c r="G38" s="35">
        <v>2438938</v>
      </c>
      <c r="H38" s="37">
        <f t="shared" si="1"/>
        <v>135</v>
      </c>
      <c r="I38" s="37">
        <f t="shared" si="0"/>
        <v>5510273</v>
      </c>
      <c r="J38" s="38">
        <f t="shared" si="2"/>
        <v>59894.271739130432</v>
      </c>
    </row>
    <row r="39" spans="1:10" ht="18" x14ac:dyDescent="0.25">
      <c r="A39" s="32" t="s">
        <v>53</v>
      </c>
      <c r="B39" s="35">
        <v>6</v>
      </c>
      <c r="C39" s="35">
        <v>239000</v>
      </c>
      <c r="D39" s="35">
        <v>4</v>
      </c>
      <c r="E39" s="35">
        <v>184000</v>
      </c>
      <c r="F39" s="35">
        <v>4</v>
      </c>
      <c r="G39" s="35">
        <v>186000</v>
      </c>
      <c r="H39" s="37">
        <f t="shared" si="1"/>
        <v>14</v>
      </c>
      <c r="I39" s="37">
        <f t="shared" si="0"/>
        <v>609000</v>
      </c>
      <c r="J39" s="38">
        <f t="shared" si="2"/>
        <v>6619.565217391304</v>
      </c>
    </row>
    <row r="40" spans="1:10" ht="18" x14ac:dyDescent="0.25">
      <c r="A40" s="32" t="s">
        <v>54</v>
      </c>
      <c r="B40" s="35">
        <v>0</v>
      </c>
      <c r="C40" s="35">
        <v>0</v>
      </c>
      <c r="D40" s="35">
        <v>0</v>
      </c>
      <c r="E40" s="35">
        <v>0</v>
      </c>
      <c r="F40" s="35">
        <v>0</v>
      </c>
      <c r="G40" s="35">
        <v>0</v>
      </c>
      <c r="H40" s="37">
        <f t="shared" si="1"/>
        <v>0</v>
      </c>
      <c r="I40" s="37">
        <f t="shared" si="0"/>
        <v>0</v>
      </c>
      <c r="J40" s="38">
        <f t="shared" si="2"/>
        <v>0</v>
      </c>
    </row>
    <row r="41" spans="1:10" ht="18" x14ac:dyDescent="0.25">
      <c r="A41" s="32" t="s">
        <v>55</v>
      </c>
      <c r="B41" s="35">
        <v>0</v>
      </c>
      <c r="C41" s="35">
        <v>0</v>
      </c>
      <c r="D41" s="35">
        <v>0</v>
      </c>
      <c r="E41" s="35">
        <v>0</v>
      </c>
      <c r="F41" s="35">
        <v>0</v>
      </c>
      <c r="G41" s="35">
        <v>0</v>
      </c>
      <c r="H41" s="37">
        <f t="shared" si="1"/>
        <v>0</v>
      </c>
      <c r="I41" s="37">
        <f t="shared" si="0"/>
        <v>0</v>
      </c>
      <c r="J41" s="38">
        <f t="shared" si="2"/>
        <v>0</v>
      </c>
    </row>
    <row r="42" spans="1:10" ht="18" x14ac:dyDescent="0.25">
      <c r="A42" s="32" t="s">
        <v>56</v>
      </c>
      <c r="B42" s="35">
        <v>0</v>
      </c>
      <c r="C42" s="35">
        <v>0</v>
      </c>
      <c r="D42" s="35">
        <v>0</v>
      </c>
      <c r="E42" s="35">
        <v>0</v>
      </c>
      <c r="F42" s="35">
        <v>0</v>
      </c>
      <c r="G42" s="35">
        <v>0</v>
      </c>
      <c r="H42" s="37">
        <f t="shared" si="1"/>
        <v>0</v>
      </c>
      <c r="I42" s="37">
        <f t="shared" si="0"/>
        <v>0</v>
      </c>
      <c r="J42" s="38">
        <f t="shared" si="2"/>
        <v>0</v>
      </c>
    </row>
    <row r="43" spans="1:10" ht="18" x14ac:dyDescent="0.25">
      <c r="A43" s="39" t="s">
        <v>9</v>
      </c>
      <c r="B43" s="40">
        <f t="shared" ref="B43:I43" si="3">SUM(B6:B42)</f>
        <v>1401</v>
      </c>
      <c r="C43" s="40">
        <f t="shared" si="3"/>
        <v>55087584</v>
      </c>
      <c r="D43" s="40">
        <f t="shared" si="3"/>
        <v>1521</v>
      </c>
      <c r="E43" s="40">
        <f t="shared" si="3"/>
        <v>59379974</v>
      </c>
      <c r="F43" s="40">
        <f t="shared" si="3"/>
        <v>1955</v>
      </c>
      <c r="G43" s="40">
        <f t="shared" si="3"/>
        <v>74741403</v>
      </c>
      <c r="H43" s="40">
        <f t="shared" si="3"/>
        <v>4877</v>
      </c>
      <c r="I43" s="40">
        <f t="shared" si="3"/>
        <v>189208961</v>
      </c>
      <c r="J43" s="41">
        <f>SUM(J6:J42)</f>
        <v>2056619.1413043479</v>
      </c>
    </row>
    <row r="44" spans="1:10" ht="18" x14ac:dyDescent="0.25">
      <c r="A44" s="42" t="s">
        <v>57</v>
      </c>
      <c r="B44" s="43"/>
      <c r="C44" s="43">
        <f>C43/31</f>
        <v>1777018.8387096773</v>
      </c>
      <c r="D44" s="43"/>
      <c r="E44" s="43">
        <f>E43/31</f>
        <v>1915483.0322580645</v>
      </c>
      <c r="F44" s="43"/>
      <c r="G44" s="43">
        <f>G43/30</f>
        <v>2491380.1</v>
      </c>
      <c r="H44" s="43"/>
      <c r="I44" s="43">
        <f>I43/92</f>
        <v>2056619.1413043479</v>
      </c>
      <c r="J44" s="44"/>
    </row>
    <row r="45" spans="1:10" ht="25.5" x14ac:dyDescent="0.35">
      <c r="A45" s="45"/>
      <c r="B45" s="46"/>
      <c r="C45" s="46"/>
      <c r="D45" s="46"/>
      <c r="E45" s="46"/>
      <c r="F45" s="46"/>
      <c r="G45" s="46"/>
      <c r="H45" s="46"/>
      <c r="I45" s="46"/>
      <c r="J45" s="47"/>
    </row>
    <row r="46" spans="1:10" ht="25.5" x14ac:dyDescent="0.35">
      <c r="A46" s="48"/>
      <c r="B46" s="46"/>
      <c r="C46" s="46"/>
      <c r="D46" s="46"/>
      <c r="E46" s="46"/>
      <c r="F46" s="46"/>
      <c r="G46" s="46"/>
      <c r="H46" s="46"/>
      <c r="I46" s="46"/>
      <c r="J46" s="47"/>
    </row>
    <row r="47" spans="1:10" ht="25.5" x14ac:dyDescent="0.35">
      <c r="A47" s="48"/>
      <c r="B47" s="46"/>
      <c r="C47" s="46"/>
      <c r="D47" s="46"/>
      <c r="E47" s="46"/>
      <c r="F47" s="46"/>
      <c r="G47" s="46"/>
      <c r="H47" s="46"/>
      <c r="I47" s="46"/>
      <c r="J47" s="47"/>
    </row>
    <row r="48" spans="1:10" ht="25.5" x14ac:dyDescent="0.35">
      <c r="A48" s="48"/>
      <c r="B48" s="46"/>
      <c r="C48" s="46"/>
      <c r="D48" s="46"/>
      <c r="E48" s="46"/>
      <c r="F48" s="46"/>
      <c r="G48" s="46"/>
      <c r="H48" s="46"/>
      <c r="I48" s="46"/>
      <c r="J48" s="47"/>
    </row>
    <row r="49" spans="1:10" ht="26.25" thickBot="1" x14ac:dyDescent="0.4">
      <c r="A49" s="49"/>
      <c r="B49" s="50"/>
      <c r="C49" s="50"/>
      <c r="D49" s="50"/>
      <c r="E49" s="50"/>
      <c r="F49" s="50"/>
      <c r="G49" s="50"/>
      <c r="H49" s="50"/>
      <c r="I49" s="50"/>
      <c r="J49" s="51"/>
    </row>
    <row r="53" spans="1:10" x14ac:dyDescent="0.25">
      <c r="A53" s="52"/>
      <c r="B53" s="52"/>
      <c r="C53" s="52"/>
    </row>
    <row r="54" spans="1:10" x14ac:dyDescent="0.25">
      <c r="A54" s="52"/>
      <c r="B54" s="52"/>
      <c r="C54" s="52"/>
    </row>
    <row r="58" spans="1:10" x14ac:dyDescent="0.25">
      <c r="F58" s="52"/>
      <c r="G58" s="52"/>
    </row>
    <row r="59" spans="1:10" x14ac:dyDescent="0.25">
      <c r="F59" s="52"/>
      <c r="G59" s="52"/>
    </row>
  </sheetData>
  <mergeCells count="7">
    <mergeCell ref="A1:J1"/>
    <mergeCell ref="A2:J2"/>
    <mergeCell ref="A3:J3"/>
    <mergeCell ref="B4:C4"/>
    <mergeCell ref="D4:E4"/>
    <mergeCell ref="F4:G4"/>
    <mergeCell ref="H4:J4"/>
  </mergeCells>
  <pageMargins left="0.98425196850393704" right="0.23622047244094491" top="0.55118110236220474" bottom="0.55118110236220474" header="0.31496062992125984" footer="0.31496062992125984"/>
  <pageSetup paperSize="9" scale="5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EFB32C-6861-43B4-B00A-212A1AD08097}">
  <sheetPr>
    <pageSetUpPr fitToPage="1"/>
  </sheetPr>
  <dimension ref="A2:R54"/>
  <sheetViews>
    <sheetView topLeftCell="A29" zoomScale="59" zoomScaleNormal="100" workbookViewId="0">
      <selection activeCell="A47" sqref="A47:XFD51"/>
    </sheetView>
  </sheetViews>
  <sheetFormatPr defaultRowHeight="15" x14ac:dyDescent="0.25"/>
  <cols>
    <col min="1" max="13" width="20.7109375" customWidth="1"/>
  </cols>
  <sheetData>
    <row r="2" spans="1:13" ht="36" x14ac:dyDescent="0.55000000000000004"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</row>
    <row r="4" spans="1:13" ht="23.25" x14ac:dyDescent="0.35">
      <c r="B4" s="108" t="s">
        <v>63</v>
      </c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</row>
    <row r="5" spans="1:13" ht="19.5" thickBot="1" x14ac:dyDescent="0.35">
      <c r="A5" s="53"/>
      <c r="B5" s="53"/>
      <c r="C5" s="53"/>
    </row>
    <row r="6" spans="1:13" s="55" customFormat="1" ht="24" customHeight="1" thickBot="1" x14ac:dyDescent="0.5">
      <c r="A6" s="54"/>
      <c r="B6" s="109" t="s">
        <v>64</v>
      </c>
      <c r="C6" s="110"/>
      <c r="D6" s="111"/>
      <c r="E6" s="112" t="s">
        <v>65</v>
      </c>
      <c r="F6" s="113"/>
      <c r="G6" s="114"/>
      <c r="H6" s="115" t="s">
        <v>66</v>
      </c>
      <c r="I6" s="116"/>
      <c r="J6" s="117"/>
      <c r="K6" s="118" t="s">
        <v>67</v>
      </c>
      <c r="L6" s="119"/>
      <c r="M6" s="120"/>
    </row>
    <row r="7" spans="1:13" s="55" customFormat="1" ht="24" customHeight="1" thickBot="1" x14ac:dyDescent="0.5">
      <c r="A7" s="56" t="s">
        <v>16</v>
      </c>
      <c r="B7" s="57" t="s">
        <v>68</v>
      </c>
      <c r="C7" s="58" t="s">
        <v>69</v>
      </c>
      <c r="D7" s="59" t="s">
        <v>70</v>
      </c>
      <c r="E7" s="60" t="s">
        <v>68</v>
      </c>
      <c r="F7" s="61" t="s">
        <v>69</v>
      </c>
      <c r="G7" s="62" t="s">
        <v>70</v>
      </c>
      <c r="H7" s="60" t="s">
        <v>68</v>
      </c>
      <c r="I7" s="61" t="s">
        <v>69</v>
      </c>
      <c r="J7" s="63" t="s">
        <v>70</v>
      </c>
      <c r="K7" s="57" t="s">
        <v>68</v>
      </c>
      <c r="L7" s="58" t="s">
        <v>69</v>
      </c>
      <c r="M7" s="61" t="s">
        <v>70</v>
      </c>
    </row>
    <row r="8" spans="1:13" s="55" customFormat="1" ht="24" customHeight="1" thickBot="1" x14ac:dyDescent="0.5">
      <c r="A8" s="64" t="s">
        <v>20</v>
      </c>
      <c r="B8" s="65">
        <v>2497</v>
      </c>
      <c r="C8" s="65">
        <v>104673399</v>
      </c>
      <c r="D8" s="66">
        <f>C8/C45*100</f>
        <v>2.3170317552291486</v>
      </c>
      <c r="E8" s="67">
        <v>459</v>
      </c>
      <c r="F8" s="67">
        <v>15341786</v>
      </c>
      <c r="G8" s="68">
        <f>F8/F45*100</f>
        <v>1.5049782032227981</v>
      </c>
      <c r="H8" s="69">
        <v>203</v>
      </c>
      <c r="I8" s="69">
        <v>7649811</v>
      </c>
      <c r="J8" s="68">
        <f>I8/I45*100</f>
        <v>4.5419882454002476</v>
      </c>
      <c r="K8" s="65">
        <v>0</v>
      </c>
      <c r="L8" s="65">
        <v>0</v>
      </c>
      <c r="M8" s="68">
        <f>L8/L45*100</f>
        <v>0</v>
      </c>
    </row>
    <row r="9" spans="1:13" s="55" customFormat="1" ht="24" customHeight="1" thickBot="1" x14ac:dyDescent="0.5">
      <c r="A9" s="70" t="s">
        <v>21</v>
      </c>
      <c r="B9" s="65">
        <v>3136</v>
      </c>
      <c r="C9" s="65">
        <v>137178258</v>
      </c>
      <c r="D9" s="68">
        <f>C9/C45*100</f>
        <v>3.0365535365199805</v>
      </c>
      <c r="E9" s="67">
        <v>183</v>
      </c>
      <c r="F9" s="67">
        <v>7402294</v>
      </c>
      <c r="G9" s="68">
        <f>F9/F45*100</f>
        <v>0.72614043266194028</v>
      </c>
      <c r="H9" s="69">
        <v>12</v>
      </c>
      <c r="I9" s="69">
        <v>474000</v>
      </c>
      <c r="J9" s="68">
        <f>I9/I45*100</f>
        <v>0.28143210705724853</v>
      </c>
      <c r="K9" s="65">
        <v>9</v>
      </c>
      <c r="L9" s="65">
        <v>373000</v>
      </c>
      <c r="M9" s="68">
        <f>L9/L45*100</f>
        <v>0.19713654048340765</v>
      </c>
    </row>
    <row r="10" spans="1:13" s="55" customFormat="1" ht="24" customHeight="1" thickBot="1" x14ac:dyDescent="0.5">
      <c r="A10" s="70" t="s">
        <v>22</v>
      </c>
      <c r="B10" s="65">
        <v>2545</v>
      </c>
      <c r="C10" s="65">
        <v>96402123</v>
      </c>
      <c r="D10" s="68">
        <f>C10/C45*100</f>
        <v>2.1339402598601604</v>
      </c>
      <c r="E10" s="67">
        <v>454</v>
      </c>
      <c r="F10" s="67">
        <v>21600519</v>
      </c>
      <c r="G10" s="68">
        <f>F10/F45*100</f>
        <v>2.1189391035241858</v>
      </c>
      <c r="H10" s="69">
        <v>174</v>
      </c>
      <c r="I10" s="69">
        <v>4879007</v>
      </c>
      <c r="J10" s="68">
        <f>I10/I45*100</f>
        <v>2.8968548952680697</v>
      </c>
      <c r="K10" s="65">
        <v>88</v>
      </c>
      <c r="L10" s="65">
        <v>3565458</v>
      </c>
      <c r="M10" s="68">
        <f>L10/L45*100</f>
        <v>1.8844022931873718</v>
      </c>
    </row>
    <row r="11" spans="1:13" s="55" customFormat="1" ht="24" customHeight="1" thickBot="1" x14ac:dyDescent="0.5">
      <c r="A11" s="70" t="s">
        <v>23</v>
      </c>
      <c r="B11" s="65">
        <v>2497</v>
      </c>
      <c r="C11" s="65">
        <v>110535069</v>
      </c>
      <c r="D11" s="68">
        <f>C11/C45*100</f>
        <v>2.4467846404743678</v>
      </c>
      <c r="E11" s="67">
        <v>439</v>
      </c>
      <c r="F11" s="67">
        <v>15849840</v>
      </c>
      <c r="G11" s="68">
        <f>F11/F45*100</f>
        <v>1.5548166116102018</v>
      </c>
      <c r="H11" s="69">
        <v>274</v>
      </c>
      <c r="I11" s="69">
        <v>9038535</v>
      </c>
      <c r="J11" s="68">
        <f>I11/I45*100</f>
        <v>5.3665273201702268</v>
      </c>
      <c r="K11" s="65">
        <v>2</v>
      </c>
      <c r="L11" s="65">
        <v>80000</v>
      </c>
      <c r="M11" s="68">
        <f>L11/L45*100</f>
        <v>4.2281295546039176E-2</v>
      </c>
    </row>
    <row r="12" spans="1:13" s="55" customFormat="1" ht="24" customHeight="1" thickBot="1" x14ac:dyDescent="0.5">
      <c r="A12" s="70" t="s">
        <v>24</v>
      </c>
      <c r="B12" s="65">
        <v>264</v>
      </c>
      <c r="C12" s="65">
        <v>11973049</v>
      </c>
      <c r="D12" s="68">
        <f>C12/C45*100</f>
        <v>0.26503328453024255</v>
      </c>
      <c r="E12" s="67">
        <v>107</v>
      </c>
      <c r="F12" s="67">
        <v>4351712</v>
      </c>
      <c r="G12" s="68">
        <f>F12/F45*100</f>
        <v>0.42688848004418056</v>
      </c>
      <c r="H12" s="69">
        <v>57</v>
      </c>
      <c r="I12" s="69">
        <v>1509063</v>
      </c>
      <c r="J12" s="68">
        <f>I12/I45*100</f>
        <v>0.89598898686103923</v>
      </c>
      <c r="K12" s="65">
        <v>2</v>
      </c>
      <c r="L12" s="65">
        <v>90000</v>
      </c>
      <c r="M12" s="68">
        <f>L12/L45*100</f>
        <v>4.756645748929407E-2</v>
      </c>
    </row>
    <row r="13" spans="1:13" s="55" customFormat="1" ht="24" customHeight="1" thickBot="1" x14ac:dyDescent="0.5">
      <c r="A13" s="70" t="s">
        <v>25</v>
      </c>
      <c r="B13" s="65">
        <v>695</v>
      </c>
      <c r="C13" s="65">
        <v>28814830</v>
      </c>
      <c r="D13" s="68">
        <f>C13/C45*100</f>
        <v>0.63783995522615566</v>
      </c>
      <c r="E13" s="67">
        <v>143</v>
      </c>
      <c r="F13" s="67">
        <v>4323591</v>
      </c>
      <c r="G13" s="68">
        <f>F13/F45*100</f>
        <v>0.42412990343172952</v>
      </c>
      <c r="H13" s="69">
        <v>3</v>
      </c>
      <c r="I13" s="69">
        <v>99250</v>
      </c>
      <c r="J13" s="68">
        <f>I13/I45*100</f>
        <v>5.8928558281501925E-2</v>
      </c>
      <c r="K13" s="65">
        <v>0</v>
      </c>
      <c r="L13" s="65">
        <v>0</v>
      </c>
      <c r="M13" s="68">
        <f>L13/L45*100</f>
        <v>0</v>
      </c>
    </row>
    <row r="14" spans="1:13" s="55" customFormat="1" ht="24" customHeight="1" thickBot="1" x14ac:dyDescent="0.5">
      <c r="A14" s="70" t="s">
        <v>26</v>
      </c>
      <c r="B14" s="65">
        <v>2938</v>
      </c>
      <c r="C14" s="65">
        <v>127447752</v>
      </c>
      <c r="D14" s="68">
        <f>C14/C45*100</f>
        <v>2.8211607852398988</v>
      </c>
      <c r="E14" s="67">
        <v>507</v>
      </c>
      <c r="F14" s="67">
        <v>19098649</v>
      </c>
      <c r="G14" s="68">
        <f>F14/F45*100</f>
        <v>1.8735139739273436</v>
      </c>
      <c r="H14" s="69">
        <v>72</v>
      </c>
      <c r="I14" s="69">
        <v>2079501</v>
      </c>
      <c r="J14" s="68">
        <f>I14/I45*100</f>
        <v>1.2346800591933655</v>
      </c>
      <c r="K14" s="65">
        <v>4</v>
      </c>
      <c r="L14" s="65">
        <v>145038</v>
      </c>
      <c r="M14" s="68">
        <f>L14/L45*100</f>
        <v>7.6654931792580372E-2</v>
      </c>
    </row>
    <row r="15" spans="1:13" s="55" customFormat="1" ht="24" customHeight="1" thickBot="1" x14ac:dyDescent="0.5">
      <c r="A15" s="70" t="s">
        <v>27</v>
      </c>
      <c r="B15" s="65">
        <v>1348</v>
      </c>
      <c r="C15" s="65">
        <v>63643728</v>
      </c>
      <c r="D15" s="68">
        <f>C15/C45*100</f>
        <v>1.4088062507377497</v>
      </c>
      <c r="E15" s="67">
        <v>180</v>
      </c>
      <c r="F15" s="67">
        <v>7134577</v>
      </c>
      <c r="G15" s="68">
        <f>F15/F45*100</f>
        <v>0.69987828498029492</v>
      </c>
      <c r="H15" s="69">
        <v>26</v>
      </c>
      <c r="I15" s="69">
        <v>682000</v>
      </c>
      <c r="J15" s="68">
        <f>I15/I45*100</f>
        <v>0.40492974053384706</v>
      </c>
      <c r="K15" s="65">
        <v>18</v>
      </c>
      <c r="L15" s="65">
        <v>805000</v>
      </c>
      <c r="M15" s="68">
        <f>L15/L45*100</f>
        <v>0.42545553643201922</v>
      </c>
    </row>
    <row r="16" spans="1:13" s="55" customFormat="1" ht="24" customHeight="1" thickBot="1" x14ac:dyDescent="0.5">
      <c r="A16" s="70" t="s">
        <v>28</v>
      </c>
      <c r="B16" s="65">
        <v>1869</v>
      </c>
      <c r="C16" s="65">
        <v>71627552</v>
      </c>
      <c r="D16" s="68">
        <f>C16/C45*100</f>
        <v>1.5855347597275131</v>
      </c>
      <c r="E16" s="67">
        <v>391</v>
      </c>
      <c r="F16" s="67">
        <v>12750080</v>
      </c>
      <c r="G16" s="68">
        <f>F16/F45*100</f>
        <v>1.2507404606834518</v>
      </c>
      <c r="H16" s="69">
        <v>126</v>
      </c>
      <c r="I16" s="69">
        <v>3227233</v>
      </c>
      <c r="J16" s="68">
        <f>I16/I45*100</f>
        <v>1.9161328758537666</v>
      </c>
      <c r="K16" s="65">
        <v>14</v>
      </c>
      <c r="L16" s="65">
        <v>566000</v>
      </c>
      <c r="M16" s="68">
        <f>L16/L45*100</f>
        <v>0.29914016598822712</v>
      </c>
    </row>
    <row r="17" spans="1:13" s="55" customFormat="1" ht="24" customHeight="1" thickBot="1" x14ac:dyDescent="0.5">
      <c r="A17" s="70" t="s">
        <v>29</v>
      </c>
      <c r="B17" s="65">
        <v>5209</v>
      </c>
      <c r="C17" s="65">
        <v>190525244</v>
      </c>
      <c r="D17" s="68">
        <f>C17/C45*100</f>
        <v>4.2174329365265173</v>
      </c>
      <c r="E17" s="67">
        <v>1640</v>
      </c>
      <c r="F17" s="67">
        <v>49869878</v>
      </c>
      <c r="G17" s="68">
        <f>F17/F45*100</f>
        <v>4.892069240659473</v>
      </c>
      <c r="H17" s="69">
        <v>1041</v>
      </c>
      <c r="I17" s="69">
        <v>23988140</v>
      </c>
      <c r="J17" s="68">
        <f>I17/I45*100</f>
        <v>14.242685199544864</v>
      </c>
      <c r="K17" s="65">
        <v>20</v>
      </c>
      <c r="L17" s="65">
        <v>597045</v>
      </c>
      <c r="M17" s="68">
        <f>L17/L45*100</f>
        <v>0.315547951241062</v>
      </c>
    </row>
    <row r="18" spans="1:13" s="55" customFormat="1" ht="24" customHeight="1" thickBot="1" x14ac:dyDescent="0.5">
      <c r="A18" s="70" t="s">
        <v>30</v>
      </c>
      <c r="B18" s="65">
        <v>568</v>
      </c>
      <c r="C18" s="65">
        <v>24566742</v>
      </c>
      <c r="D18" s="68">
        <f>C18/C45*100</f>
        <v>0.54380503432893823</v>
      </c>
      <c r="E18" s="67">
        <v>134</v>
      </c>
      <c r="F18" s="67">
        <v>4757584</v>
      </c>
      <c r="G18" s="68">
        <f>F18/F45*100</f>
        <v>0.4667031739330435</v>
      </c>
      <c r="H18" s="69">
        <v>48</v>
      </c>
      <c r="I18" s="69">
        <v>1496361</v>
      </c>
      <c r="J18" s="68">
        <f>I18/I45*100</f>
        <v>0.8884473188782519</v>
      </c>
      <c r="K18" s="65">
        <v>0</v>
      </c>
      <c r="L18" s="65">
        <v>0</v>
      </c>
      <c r="M18" s="68">
        <f>L18/L45*100</f>
        <v>0</v>
      </c>
    </row>
    <row r="19" spans="1:13" s="55" customFormat="1" ht="24" customHeight="1" thickBot="1" x14ac:dyDescent="0.5">
      <c r="A19" s="70" t="s">
        <v>31</v>
      </c>
      <c r="B19" s="65">
        <v>3515</v>
      </c>
      <c r="C19" s="65">
        <v>133313427</v>
      </c>
      <c r="D19" s="68">
        <f>C19/C45*100</f>
        <v>2.9510023244532544</v>
      </c>
      <c r="E19" s="67">
        <v>984</v>
      </c>
      <c r="F19" s="67">
        <v>33953312</v>
      </c>
      <c r="G19" s="68">
        <f>F19/F45*100</f>
        <v>3.3307070302781607</v>
      </c>
      <c r="H19" s="69">
        <v>253</v>
      </c>
      <c r="I19" s="69">
        <v>4675883</v>
      </c>
      <c r="J19" s="68">
        <f>I19/I45*100</f>
        <v>2.7762523313147014</v>
      </c>
      <c r="K19" s="65">
        <v>7</v>
      </c>
      <c r="L19" s="65">
        <v>303998</v>
      </c>
      <c r="M19" s="68">
        <f>L19/L45*100</f>
        <v>0.1606678660425602</v>
      </c>
    </row>
    <row r="20" spans="1:13" s="55" customFormat="1" ht="24" customHeight="1" thickBot="1" x14ac:dyDescent="0.5">
      <c r="A20" s="70" t="s">
        <v>32</v>
      </c>
      <c r="B20" s="65">
        <v>654</v>
      </c>
      <c r="C20" s="65">
        <v>24451930</v>
      </c>
      <c r="D20" s="68">
        <f>C20/C45*100</f>
        <v>0.54126357630404531</v>
      </c>
      <c r="E20" s="67">
        <v>82</v>
      </c>
      <c r="F20" s="67">
        <v>2470142</v>
      </c>
      <c r="G20" s="68">
        <f>F20/F45*100</f>
        <v>0.24231271827577106</v>
      </c>
      <c r="H20" s="69">
        <v>29</v>
      </c>
      <c r="I20" s="69">
        <v>919000</v>
      </c>
      <c r="J20" s="68">
        <f>I20/I45*100</f>
        <v>0.54564579406247127</v>
      </c>
      <c r="K20" s="65">
        <v>7</v>
      </c>
      <c r="L20" s="65">
        <v>260000</v>
      </c>
      <c r="M20" s="68">
        <f>L20/L45*100</f>
        <v>0.13741421052462732</v>
      </c>
    </row>
    <row r="21" spans="1:13" s="55" customFormat="1" ht="24" customHeight="1" thickBot="1" x14ac:dyDescent="0.5">
      <c r="A21" s="70" t="s">
        <v>33</v>
      </c>
      <c r="B21" s="65">
        <v>4024</v>
      </c>
      <c r="C21" s="65">
        <v>176426045</v>
      </c>
      <c r="D21" s="68">
        <f>C21/C45*100</f>
        <v>3.9053355735059943</v>
      </c>
      <c r="E21" s="67">
        <v>614</v>
      </c>
      <c r="F21" s="67">
        <v>20795970</v>
      </c>
      <c r="G21" s="68">
        <f>F21/F45*100</f>
        <v>2.0400155213268656</v>
      </c>
      <c r="H21" s="69">
        <v>147</v>
      </c>
      <c r="I21" s="69">
        <v>4912610</v>
      </c>
      <c r="J21" s="68">
        <f>I21/I45*100</f>
        <v>2.9168062941993873</v>
      </c>
      <c r="K21" s="65">
        <v>30</v>
      </c>
      <c r="L21" s="65">
        <v>1257000</v>
      </c>
      <c r="M21" s="68">
        <f>L21/L45*100</f>
        <v>0.66434485626714057</v>
      </c>
    </row>
    <row r="22" spans="1:13" s="55" customFormat="1" ht="24" customHeight="1" thickBot="1" x14ac:dyDescent="0.5">
      <c r="A22" s="70" t="s">
        <v>34</v>
      </c>
      <c r="B22" s="65">
        <v>4609</v>
      </c>
      <c r="C22" s="65">
        <v>193388405</v>
      </c>
      <c r="D22" s="68">
        <f>C22/C45*100</f>
        <v>4.280811359513752</v>
      </c>
      <c r="E22" s="67">
        <v>711</v>
      </c>
      <c r="F22" s="67">
        <v>28000990</v>
      </c>
      <c r="G22" s="68">
        <f>F22/F45*100</f>
        <v>2.7468040304211994</v>
      </c>
      <c r="H22" s="69">
        <v>284</v>
      </c>
      <c r="I22" s="69">
        <v>10173877</v>
      </c>
      <c r="J22" s="68">
        <f>I22/I45*100</f>
        <v>6.0406237152980555</v>
      </c>
      <c r="K22" s="65">
        <v>738</v>
      </c>
      <c r="L22" s="65">
        <v>30538669</v>
      </c>
      <c r="M22" s="68">
        <f>L22/L45*100</f>
        <v>16.140181119645806</v>
      </c>
    </row>
    <row r="23" spans="1:13" s="55" customFormat="1" ht="24" customHeight="1" thickBot="1" x14ac:dyDescent="0.5">
      <c r="A23" s="70" t="s">
        <v>35</v>
      </c>
      <c r="B23" s="65">
        <v>1407</v>
      </c>
      <c r="C23" s="65">
        <v>64676375</v>
      </c>
      <c r="D23" s="68">
        <f>C23/C45*100</f>
        <v>1.4316647411832746</v>
      </c>
      <c r="E23" s="67">
        <v>125</v>
      </c>
      <c r="F23" s="67">
        <v>5016959</v>
      </c>
      <c r="G23" s="68">
        <f>F23/F45*100</f>
        <v>0.49214699914745558</v>
      </c>
      <c r="H23" s="69">
        <v>8</v>
      </c>
      <c r="I23" s="69">
        <v>293100</v>
      </c>
      <c r="J23" s="68">
        <f>I23/I45*100</f>
        <v>0.17402479024995685</v>
      </c>
      <c r="K23" s="65">
        <v>0</v>
      </c>
      <c r="L23" s="65">
        <v>0</v>
      </c>
      <c r="M23" s="68">
        <f>L23/L45*100</f>
        <v>0</v>
      </c>
    </row>
    <row r="24" spans="1:13" s="55" customFormat="1" ht="24" customHeight="1" thickBot="1" x14ac:dyDescent="0.5">
      <c r="A24" s="70" t="s">
        <v>36</v>
      </c>
      <c r="B24" s="65">
        <v>2289</v>
      </c>
      <c r="C24" s="65">
        <v>101182171</v>
      </c>
      <c r="D24" s="68">
        <f>C24/C45*100</f>
        <v>2.2397505527648511</v>
      </c>
      <c r="E24" s="67">
        <v>345</v>
      </c>
      <c r="F24" s="67">
        <v>11343053</v>
      </c>
      <c r="G24" s="68">
        <f>F24/F45*100</f>
        <v>1.112715789608913</v>
      </c>
      <c r="H24" s="69">
        <v>73</v>
      </c>
      <c r="I24" s="69">
        <v>2578334</v>
      </c>
      <c r="J24" s="68">
        <f>I24/I45*100</f>
        <v>1.5308564774627507</v>
      </c>
      <c r="K24" s="65">
        <v>22</v>
      </c>
      <c r="L24" s="65">
        <v>838500</v>
      </c>
      <c r="M24" s="68">
        <f>L24/L45*100</f>
        <v>0.4431608289419231</v>
      </c>
    </row>
    <row r="25" spans="1:13" s="55" customFormat="1" ht="24" customHeight="1" thickBot="1" x14ac:dyDescent="0.5">
      <c r="A25" s="70" t="s">
        <v>37</v>
      </c>
      <c r="B25" s="65">
        <v>287</v>
      </c>
      <c r="C25" s="65">
        <v>13022421</v>
      </c>
      <c r="D25" s="68">
        <f>C25/C45*100</f>
        <v>0.28826199660300439</v>
      </c>
      <c r="E25" s="67">
        <v>36</v>
      </c>
      <c r="F25" s="67">
        <v>1439500</v>
      </c>
      <c r="G25" s="68">
        <f>F25/F45*100</f>
        <v>0.14121016441887652</v>
      </c>
      <c r="H25" s="69">
        <v>12</v>
      </c>
      <c r="I25" s="69">
        <v>347200</v>
      </c>
      <c r="J25" s="68">
        <f>I25/I45*100</f>
        <v>0.20614604972632211</v>
      </c>
      <c r="K25" s="65">
        <v>0</v>
      </c>
      <c r="L25" s="65">
        <v>0</v>
      </c>
      <c r="M25" s="68">
        <f>L25/L45*100</f>
        <v>0</v>
      </c>
    </row>
    <row r="26" spans="1:13" s="55" customFormat="1" ht="24" customHeight="1" thickBot="1" x14ac:dyDescent="0.5">
      <c r="A26" s="70" t="s">
        <v>38</v>
      </c>
      <c r="B26" s="65">
        <v>3799</v>
      </c>
      <c r="C26" s="65">
        <v>160277740</v>
      </c>
      <c r="D26" s="68">
        <f>C26/C45*100</f>
        <v>3.5478795642851066</v>
      </c>
      <c r="E26" s="67">
        <v>673</v>
      </c>
      <c r="F26" s="67">
        <v>26014154</v>
      </c>
      <c r="G26" s="68">
        <f>F26/F45*100</f>
        <v>2.5519020240069286</v>
      </c>
      <c r="H26" s="69">
        <v>129</v>
      </c>
      <c r="I26" s="69">
        <v>4500343</v>
      </c>
      <c r="J26" s="68">
        <f>I26/I45*100</f>
        <v>2.6720274535239219</v>
      </c>
      <c r="K26" s="65">
        <v>22</v>
      </c>
      <c r="L26" s="65">
        <v>955000</v>
      </c>
      <c r="M26" s="68">
        <f>L26/L45*100</f>
        <v>0.50473296558084269</v>
      </c>
    </row>
    <row r="27" spans="1:13" s="55" customFormat="1" ht="24" customHeight="1" thickBot="1" x14ac:dyDescent="0.5">
      <c r="A27" s="70" t="s">
        <v>39</v>
      </c>
      <c r="B27" s="65">
        <v>8474</v>
      </c>
      <c r="C27" s="65">
        <v>393963854</v>
      </c>
      <c r="D27" s="68">
        <f>C27/C45*100</f>
        <v>8.7207138475598764</v>
      </c>
      <c r="E27" s="67">
        <v>847</v>
      </c>
      <c r="F27" s="67">
        <v>34587793</v>
      </c>
      <c r="G27" s="68">
        <f>F27/F45*100</f>
        <v>3.3929475070622201</v>
      </c>
      <c r="H27" s="69">
        <v>162</v>
      </c>
      <c r="I27" s="69">
        <v>6843236</v>
      </c>
      <c r="J27" s="68">
        <f>I27/I45*100</f>
        <v>4.0630935159704995</v>
      </c>
      <c r="K27" s="65">
        <v>277</v>
      </c>
      <c r="L27" s="65">
        <v>11835884</v>
      </c>
      <c r="M27" s="68">
        <f>L27/L45*100</f>
        <v>6.2554563681579536</v>
      </c>
    </row>
    <row r="28" spans="1:13" s="55" customFormat="1" ht="24" customHeight="1" thickBot="1" x14ac:dyDescent="0.5">
      <c r="A28" s="70" t="s">
        <v>40</v>
      </c>
      <c r="B28" s="65">
        <v>558</v>
      </c>
      <c r="C28" s="65">
        <v>23944406</v>
      </c>
      <c r="D28" s="68">
        <f>C28/C45*100</f>
        <v>0.53002911524922736</v>
      </c>
      <c r="E28" s="67">
        <v>89</v>
      </c>
      <c r="F28" s="67">
        <v>3513962</v>
      </c>
      <c r="G28" s="68">
        <f>F28/F45*100</f>
        <v>0.34470799012273989</v>
      </c>
      <c r="H28" s="69">
        <v>59</v>
      </c>
      <c r="I28" s="69">
        <v>1799000</v>
      </c>
      <c r="J28" s="68">
        <f>I28/I45*100</f>
        <v>1.0681357818480803</v>
      </c>
      <c r="K28" s="65">
        <v>1</v>
      </c>
      <c r="L28" s="65">
        <v>45000</v>
      </c>
      <c r="M28" s="68">
        <f>L28/L45*100</f>
        <v>2.3783228744647035E-2</v>
      </c>
    </row>
    <row r="29" spans="1:13" s="55" customFormat="1" ht="24" customHeight="1" thickBot="1" x14ac:dyDescent="0.5">
      <c r="A29" s="70" t="s">
        <v>41</v>
      </c>
      <c r="B29" s="65">
        <v>440</v>
      </c>
      <c r="C29" s="65">
        <v>18272689</v>
      </c>
      <c r="D29" s="68">
        <f>C29/C45*100</f>
        <v>0.40448099584906338</v>
      </c>
      <c r="E29" s="67">
        <v>163</v>
      </c>
      <c r="F29" s="67">
        <v>6260504</v>
      </c>
      <c r="G29" s="68">
        <f>F29/F45*100</f>
        <v>0.61413462951374365</v>
      </c>
      <c r="H29" s="69">
        <v>71</v>
      </c>
      <c r="I29" s="69">
        <v>1748500</v>
      </c>
      <c r="J29" s="68">
        <f>I29/I45*100</f>
        <v>1.0381519814126561</v>
      </c>
      <c r="K29" s="65">
        <v>0</v>
      </c>
      <c r="L29" s="65">
        <v>0</v>
      </c>
      <c r="M29" s="68">
        <f>L29/L45*100</f>
        <v>0</v>
      </c>
    </row>
    <row r="30" spans="1:13" s="55" customFormat="1" ht="24" customHeight="1" thickBot="1" x14ac:dyDescent="0.5">
      <c r="A30" s="70" t="s">
        <v>42</v>
      </c>
      <c r="B30" s="65">
        <v>788</v>
      </c>
      <c r="C30" s="65">
        <v>33268661</v>
      </c>
      <c r="D30" s="68">
        <f>C30/C45*100</f>
        <v>0.73642916660185576</v>
      </c>
      <c r="E30" s="67">
        <v>693</v>
      </c>
      <c r="F30" s="67">
        <v>27841997</v>
      </c>
      <c r="G30" s="68">
        <f>F30/F45*100</f>
        <v>2.7312073456893828</v>
      </c>
      <c r="H30" s="69">
        <v>44</v>
      </c>
      <c r="I30" s="69">
        <v>1323200</v>
      </c>
      <c r="J30" s="68">
        <f>I30/I45*100</f>
        <v>0.78563494527036126</v>
      </c>
      <c r="K30" s="65">
        <v>1</v>
      </c>
      <c r="L30" s="65">
        <v>40000</v>
      </c>
      <c r="M30" s="68">
        <f>L30/L45*100</f>
        <v>2.1140647773019588E-2</v>
      </c>
    </row>
    <row r="31" spans="1:13" s="55" customFormat="1" ht="24" customHeight="1" thickBot="1" x14ac:dyDescent="0.5">
      <c r="A31" s="70" t="s">
        <v>43</v>
      </c>
      <c r="B31" s="65">
        <v>3742</v>
      </c>
      <c r="C31" s="65">
        <v>135431353</v>
      </c>
      <c r="D31" s="68">
        <f>C31/C45*100</f>
        <v>2.9978843579412993</v>
      </c>
      <c r="E31" s="67">
        <v>680</v>
      </c>
      <c r="F31" s="67">
        <v>21862812</v>
      </c>
      <c r="G31" s="68">
        <f>F31/F45*100</f>
        <v>2.1446691748377811</v>
      </c>
      <c r="H31" s="69">
        <v>157</v>
      </c>
      <c r="I31" s="69">
        <v>4270547</v>
      </c>
      <c r="J31" s="68">
        <f>I31/I45*100</f>
        <v>2.5355886930316696</v>
      </c>
      <c r="K31" s="65">
        <v>3</v>
      </c>
      <c r="L31" s="65">
        <v>99000</v>
      </c>
      <c r="M31" s="68">
        <f>L31/L45*100</f>
        <v>5.2323103238223478E-2</v>
      </c>
    </row>
    <row r="32" spans="1:13" s="55" customFormat="1" ht="24" customHeight="1" thickBot="1" x14ac:dyDescent="0.5">
      <c r="A32" s="70" t="s">
        <v>44</v>
      </c>
      <c r="B32" s="65">
        <v>20715</v>
      </c>
      <c r="C32" s="65">
        <v>737253632</v>
      </c>
      <c r="D32" s="68">
        <f>C32/C45*100</f>
        <v>16.31971535578036</v>
      </c>
      <c r="E32" s="67">
        <v>12322</v>
      </c>
      <c r="F32" s="67">
        <v>313460834</v>
      </c>
      <c r="G32" s="68">
        <f>F32/F45*100</f>
        <v>30.749465722833037</v>
      </c>
      <c r="H32" s="69">
        <v>1294</v>
      </c>
      <c r="I32" s="69">
        <v>31421900</v>
      </c>
      <c r="J32" s="68">
        <f>I32/I45*100</f>
        <v>18.656395621818898</v>
      </c>
      <c r="K32" s="65">
        <v>3386</v>
      </c>
      <c r="L32" s="65">
        <v>127941156</v>
      </c>
      <c r="M32" s="68">
        <f>L32/L45*100</f>
        <v>67.618972866723794</v>
      </c>
    </row>
    <row r="33" spans="1:18" s="55" customFormat="1" ht="24" customHeight="1" thickBot="1" x14ac:dyDescent="0.5">
      <c r="A33" s="70" t="s">
        <v>45</v>
      </c>
      <c r="B33" s="65">
        <v>511</v>
      </c>
      <c r="C33" s="65">
        <v>20798877</v>
      </c>
      <c r="D33" s="68">
        <f>C33/C45*100</f>
        <v>0.46040024440311877</v>
      </c>
      <c r="E33" s="67">
        <v>105</v>
      </c>
      <c r="F33" s="67">
        <v>4466778</v>
      </c>
      <c r="G33" s="68">
        <f>F33/F45*100</f>
        <v>0.43817607211019127</v>
      </c>
      <c r="H33" s="69">
        <v>33</v>
      </c>
      <c r="I33" s="69">
        <v>1389000</v>
      </c>
      <c r="J33" s="68">
        <f>I33/I45*100</f>
        <v>0.82470294662978527</v>
      </c>
      <c r="K33" s="65">
        <v>0</v>
      </c>
      <c r="L33" s="65">
        <v>0</v>
      </c>
      <c r="M33" s="68">
        <f>L33/L45*100</f>
        <v>0</v>
      </c>
    </row>
    <row r="34" spans="1:18" s="55" customFormat="1" ht="24" customHeight="1" thickBot="1" x14ac:dyDescent="0.5">
      <c r="A34" s="70" t="s">
        <v>46</v>
      </c>
      <c r="B34" s="65">
        <v>5352</v>
      </c>
      <c r="C34" s="65">
        <v>231204289</v>
      </c>
      <c r="D34" s="68">
        <f>C34/C45*100</f>
        <v>5.1178970462034705</v>
      </c>
      <c r="E34" s="67">
        <v>982</v>
      </c>
      <c r="F34" s="67">
        <v>41931189</v>
      </c>
      <c r="G34" s="68">
        <f>F34/F45*100</f>
        <v>4.1133102417290619</v>
      </c>
      <c r="H34" s="69">
        <v>69</v>
      </c>
      <c r="I34" s="69">
        <v>2344938</v>
      </c>
      <c r="J34" s="68">
        <f>I34/I45*100</f>
        <v>1.3922802579295575</v>
      </c>
      <c r="K34" s="65">
        <v>1</v>
      </c>
      <c r="L34" s="65">
        <v>45000</v>
      </c>
      <c r="M34" s="68">
        <f>L34/L45*100</f>
        <v>2.3783228744647035E-2</v>
      </c>
    </row>
    <row r="35" spans="1:18" s="55" customFormat="1" ht="24" customHeight="1" thickBot="1" x14ac:dyDescent="0.5">
      <c r="A35" s="70" t="s">
        <v>47</v>
      </c>
      <c r="B35" s="65">
        <v>6093</v>
      </c>
      <c r="C35" s="65">
        <v>224932217</v>
      </c>
      <c r="D35" s="68">
        <f>C35/C45*100</f>
        <v>4.9790595752326121</v>
      </c>
      <c r="E35" s="67">
        <v>3134</v>
      </c>
      <c r="F35" s="67">
        <v>103273050</v>
      </c>
      <c r="G35" s="68">
        <f>F35/F45*100</f>
        <v>10.130742876372945</v>
      </c>
      <c r="H35" s="69">
        <v>308</v>
      </c>
      <c r="I35" s="69">
        <v>7192904</v>
      </c>
      <c r="J35" s="68">
        <f>I35/I45*100</f>
        <v>4.2707049126171119</v>
      </c>
      <c r="K35" s="65">
        <v>37</v>
      </c>
      <c r="L35" s="65">
        <v>1249500</v>
      </c>
      <c r="M35" s="68">
        <f>L35/L45*100</f>
        <v>0.66038098480969942</v>
      </c>
    </row>
    <row r="36" spans="1:18" s="55" customFormat="1" ht="24" customHeight="1" thickBot="1" x14ac:dyDescent="0.5">
      <c r="A36" s="70" t="s">
        <v>48</v>
      </c>
      <c r="B36" s="65">
        <v>3295</v>
      </c>
      <c r="C36" s="65">
        <v>120663183</v>
      </c>
      <c r="D36" s="68">
        <f>C36/C45*100</f>
        <v>2.6709787717701414</v>
      </c>
      <c r="E36" s="67">
        <v>366</v>
      </c>
      <c r="F36" s="67">
        <v>11927443</v>
      </c>
      <c r="G36" s="68">
        <f>F36/F45*100</f>
        <v>1.1700425058192272</v>
      </c>
      <c r="H36" s="69">
        <v>88</v>
      </c>
      <c r="I36" s="69">
        <v>2787000</v>
      </c>
      <c r="J36" s="68">
        <f>I36/I45*100</f>
        <v>1.6547495408619231</v>
      </c>
      <c r="K36" s="65">
        <v>3</v>
      </c>
      <c r="L36" s="65">
        <v>99000</v>
      </c>
      <c r="M36" s="68">
        <f>L36/L45*100</f>
        <v>5.2323103238223478E-2</v>
      </c>
    </row>
    <row r="37" spans="1:18" s="55" customFormat="1" ht="24" customHeight="1" thickBot="1" x14ac:dyDescent="0.5">
      <c r="A37" s="70" t="s">
        <v>49</v>
      </c>
      <c r="B37" s="65">
        <v>1649</v>
      </c>
      <c r="C37" s="65">
        <v>57290790</v>
      </c>
      <c r="D37" s="68">
        <f>C37/C45*100</f>
        <v>1.2681787443643111</v>
      </c>
      <c r="E37" s="67">
        <v>216</v>
      </c>
      <c r="F37" s="67">
        <v>6402586</v>
      </c>
      <c r="G37" s="68">
        <f>F37/F45*100</f>
        <v>0.62807240136574971</v>
      </c>
      <c r="H37" s="69">
        <v>49</v>
      </c>
      <c r="I37" s="69">
        <v>1490809</v>
      </c>
      <c r="J37" s="68">
        <f>I37/I45*100</f>
        <v>0.88515088204622283</v>
      </c>
      <c r="K37" s="65">
        <v>5</v>
      </c>
      <c r="L37" s="65">
        <v>222000</v>
      </c>
      <c r="M37" s="68">
        <f>L37/L45*100</f>
        <v>0.1173305951402587</v>
      </c>
    </row>
    <row r="38" spans="1:18" s="55" customFormat="1" ht="24" customHeight="1" thickBot="1" x14ac:dyDescent="0.5">
      <c r="A38" s="70" t="s">
        <v>50</v>
      </c>
      <c r="B38" s="65">
        <v>5679</v>
      </c>
      <c r="C38" s="65">
        <v>201293089</v>
      </c>
      <c r="D38" s="68">
        <f>C38/C45*100</f>
        <v>4.4557880395301508</v>
      </c>
      <c r="E38" s="67">
        <v>1116</v>
      </c>
      <c r="F38" s="67">
        <v>33935497</v>
      </c>
      <c r="G38" s="68">
        <f>F38/F45*100</f>
        <v>3.3289594380036749</v>
      </c>
      <c r="H38" s="69">
        <v>184</v>
      </c>
      <c r="I38" s="69">
        <v>5636000</v>
      </c>
      <c r="J38" s="68">
        <f>I38/I45*100</f>
        <v>3.3463108763178324</v>
      </c>
      <c r="K38" s="65">
        <v>26</v>
      </c>
      <c r="L38" s="65">
        <v>928000</v>
      </c>
      <c r="M38" s="68">
        <f>L38/L45*100</f>
        <v>0.49046302833405447</v>
      </c>
    </row>
    <row r="39" spans="1:18" s="55" customFormat="1" ht="24" customHeight="1" thickBot="1" x14ac:dyDescent="0.5">
      <c r="A39" s="70" t="s">
        <v>51</v>
      </c>
      <c r="B39" s="65">
        <v>2514</v>
      </c>
      <c r="C39" s="65">
        <v>110045476</v>
      </c>
      <c r="D39" s="68">
        <f>C39/C45*100</f>
        <v>2.435947096848428</v>
      </c>
      <c r="E39" s="67">
        <v>214</v>
      </c>
      <c r="F39" s="67">
        <v>8847977</v>
      </c>
      <c r="G39" s="68">
        <f>F39/F45*100</f>
        <v>0.86795712882559062</v>
      </c>
      <c r="H39" s="69">
        <v>36</v>
      </c>
      <c r="I39" s="69">
        <v>1448000</v>
      </c>
      <c r="J39" s="68">
        <f>I39/I45*100</f>
        <v>0.85973352535632031</v>
      </c>
      <c r="K39" s="65">
        <v>5</v>
      </c>
      <c r="L39" s="65">
        <v>210440</v>
      </c>
      <c r="M39" s="68">
        <f>L39/L45*100</f>
        <v>0.11122094793385605</v>
      </c>
    </row>
    <row r="40" spans="1:18" s="55" customFormat="1" ht="24" customHeight="1" thickBot="1" x14ac:dyDescent="0.5">
      <c r="A40" s="70" t="s">
        <v>52</v>
      </c>
      <c r="B40" s="65">
        <v>4595</v>
      </c>
      <c r="C40" s="65">
        <v>187620297</v>
      </c>
      <c r="D40" s="68">
        <f>C40/C45*100</f>
        <v>4.1531295460704793</v>
      </c>
      <c r="E40" s="67">
        <v>1680</v>
      </c>
      <c r="F40" s="67">
        <v>83244551</v>
      </c>
      <c r="G40" s="68">
        <f>F40/F45*100</f>
        <v>8.1660137087082667</v>
      </c>
      <c r="H40" s="69">
        <v>408</v>
      </c>
      <c r="I40" s="69">
        <v>13729498</v>
      </c>
      <c r="J40" s="68">
        <f>I40/I45*100</f>
        <v>8.1517332299119829</v>
      </c>
      <c r="K40" s="65">
        <v>135</v>
      </c>
      <c r="L40" s="65">
        <v>5510273</v>
      </c>
      <c r="M40" s="68">
        <f>L40/L45*100</f>
        <v>2.9122685156544992</v>
      </c>
    </row>
    <row r="41" spans="1:18" s="55" customFormat="1" ht="24" customHeight="1" thickBot="1" x14ac:dyDescent="0.5">
      <c r="A41" s="70" t="s">
        <v>53</v>
      </c>
      <c r="B41" s="65">
        <v>392</v>
      </c>
      <c r="C41" s="65">
        <v>16534022</v>
      </c>
      <c r="D41" s="68">
        <f>C41/C45*100</f>
        <v>0.3659941721741295</v>
      </c>
      <c r="E41" s="67">
        <v>312</v>
      </c>
      <c r="F41" s="67">
        <v>11926343</v>
      </c>
      <c r="G41" s="68">
        <f>F41/F45*100</f>
        <v>1.1699345994761492</v>
      </c>
      <c r="H41" s="69">
        <v>18</v>
      </c>
      <c r="I41" s="69">
        <v>574500</v>
      </c>
      <c r="J41" s="68">
        <f>I41/I45*100</f>
        <v>0.34110283861685503</v>
      </c>
      <c r="K41" s="65">
        <v>14</v>
      </c>
      <c r="L41" s="65">
        <v>609000</v>
      </c>
      <c r="M41" s="68">
        <f>L41/L45*100</f>
        <v>0.32186636234422322</v>
      </c>
    </row>
    <row r="42" spans="1:18" s="55" customFormat="1" ht="24" customHeight="1" thickBot="1" x14ac:dyDescent="0.5">
      <c r="A42" s="70" t="s">
        <v>54</v>
      </c>
      <c r="B42" s="65">
        <v>485</v>
      </c>
      <c r="C42" s="65">
        <v>18963008</v>
      </c>
      <c r="D42" s="68">
        <f>C42/C45*100</f>
        <v>0.41976177453322583</v>
      </c>
      <c r="E42" s="67">
        <v>53</v>
      </c>
      <c r="F42" s="67">
        <v>2125999</v>
      </c>
      <c r="G42" s="68">
        <f>F42/F45*100</f>
        <v>0.20855343407041824</v>
      </c>
      <c r="H42" s="69">
        <v>2</v>
      </c>
      <c r="I42" s="69">
        <v>66000</v>
      </c>
      <c r="J42" s="68">
        <f>I42/I45*100</f>
        <v>3.9186749083920683E-2</v>
      </c>
      <c r="K42" s="65">
        <v>0</v>
      </c>
      <c r="L42" s="65">
        <v>0</v>
      </c>
      <c r="M42" s="68">
        <f>L42/L45*100</f>
        <v>0</v>
      </c>
    </row>
    <row r="43" spans="1:18" s="55" customFormat="1" ht="24" customHeight="1" thickBot="1" x14ac:dyDescent="0.5">
      <c r="A43" s="70" t="s">
        <v>55</v>
      </c>
      <c r="B43" s="65">
        <v>189</v>
      </c>
      <c r="C43" s="65">
        <v>9552552</v>
      </c>
      <c r="D43" s="68">
        <f>C43/C45*100</f>
        <v>0.21145359316628015</v>
      </c>
      <c r="E43" s="67">
        <v>32</v>
      </c>
      <c r="F43" s="67">
        <v>1292886</v>
      </c>
      <c r="G43" s="68">
        <f>F43/F45*100</f>
        <v>0.12682781843338906</v>
      </c>
      <c r="H43" s="69">
        <v>4</v>
      </c>
      <c r="I43" s="69">
        <v>156000</v>
      </c>
      <c r="J43" s="68">
        <f>I43/I45*100</f>
        <v>9.2623225107448887E-2</v>
      </c>
      <c r="K43" s="65">
        <v>0</v>
      </c>
      <c r="L43" s="65">
        <v>0</v>
      </c>
      <c r="M43" s="68">
        <f>L43/L45*100</f>
        <v>0</v>
      </c>
    </row>
    <row r="44" spans="1:18" s="55" customFormat="1" ht="24" customHeight="1" thickBot="1" x14ac:dyDescent="0.5">
      <c r="A44" s="71" t="s">
        <v>56</v>
      </c>
      <c r="B44" s="65">
        <v>3164</v>
      </c>
      <c r="C44" s="65">
        <v>142405628</v>
      </c>
      <c r="D44" s="72">
        <f>C44/C45*100</f>
        <v>3.1522656697080138</v>
      </c>
      <c r="E44" s="67">
        <v>289</v>
      </c>
      <c r="F44" s="67">
        <v>10985747</v>
      </c>
      <c r="G44" s="68">
        <f>F44/F45*100</f>
        <v>1.0776652588636189</v>
      </c>
      <c r="H44" s="69">
        <v>23</v>
      </c>
      <c r="I44" s="69">
        <v>680000</v>
      </c>
      <c r="J44" s="68">
        <f>I44/I45*100</f>
        <v>0.40374226328887974</v>
      </c>
      <c r="K44" s="65">
        <v>0</v>
      </c>
      <c r="L44" s="65">
        <v>0</v>
      </c>
      <c r="M44" s="68">
        <f>L44/L45*100</f>
        <v>0</v>
      </c>
    </row>
    <row r="45" spans="1:18" s="55" customFormat="1" ht="24" customHeight="1" thickBot="1" x14ac:dyDescent="0.5">
      <c r="A45" s="73" t="s">
        <v>9</v>
      </c>
      <c r="B45" s="74">
        <f t="shared" ref="B45:C45" si="0">SUM(B8:B44)</f>
        <v>112785</v>
      </c>
      <c r="C45" s="75">
        <f t="shared" si="0"/>
        <v>4517564283</v>
      </c>
      <c r="D45" s="76">
        <f t="shared" ref="D45:M45" si="1">SUM(D8:D44)</f>
        <v>99.999999999999986</v>
      </c>
      <c r="E45" s="77">
        <f t="shared" si="1"/>
        <v>31500</v>
      </c>
      <c r="F45" s="78">
        <f t="shared" si="1"/>
        <v>1019402538</v>
      </c>
      <c r="G45" s="79">
        <f t="shared" si="1"/>
        <v>100.00000000000003</v>
      </c>
      <c r="H45" s="80">
        <f t="shared" si="1"/>
        <v>5980</v>
      </c>
      <c r="I45" s="81">
        <f t="shared" si="1"/>
        <v>168424280</v>
      </c>
      <c r="J45" s="79">
        <f t="shared" si="1"/>
        <v>99.999999999999972</v>
      </c>
      <c r="K45" s="80">
        <f t="shared" si="1"/>
        <v>4877</v>
      </c>
      <c r="L45" s="81">
        <f t="shared" si="1"/>
        <v>189208961</v>
      </c>
      <c r="M45" s="82">
        <f t="shared" si="1"/>
        <v>100.00000000000001</v>
      </c>
    </row>
    <row r="46" spans="1:18" ht="18.75" thickBot="1" x14ac:dyDescent="0.3">
      <c r="A46" s="83" t="s">
        <v>71</v>
      </c>
      <c r="B46" s="84">
        <f>B45/92</f>
        <v>1225.9239130434783</v>
      </c>
      <c r="C46" s="84">
        <f>C45/92</f>
        <v>49103959.597826086</v>
      </c>
      <c r="D46" s="84"/>
      <c r="E46" s="84">
        <f>E45/92</f>
        <v>342.39130434782606</v>
      </c>
      <c r="F46" s="84">
        <f>F45/92</f>
        <v>11080462.369565217</v>
      </c>
      <c r="G46" s="84"/>
      <c r="H46" s="84">
        <f>H45/92</f>
        <v>65</v>
      </c>
      <c r="I46" s="84">
        <f>I45/92</f>
        <v>1830698.6956521738</v>
      </c>
      <c r="J46" s="84"/>
      <c r="K46" s="84">
        <f>K45/92</f>
        <v>53.010869565217391</v>
      </c>
      <c r="L46" s="84">
        <f>L45/92</f>
        <v>2056619.1413043479</v>
      </c>
      <c r="M46" s="84"/>
    </row>
    <row r="47" spans="1:18" ht="25.5" x14ac:dyDescent="0.35">
      <c r="A47" s="48"/>
      <c r="B47" s="46"/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7"/>
    </row>
    <row r="48" spans="1:18" ht="18" x14ac:dyDescent="0.25">
      <c r="A48" s="85"/>
      <c r="B48" s="86"/>
      <c r="C48" s="86"/>
      <c r="D48" s="86"/>
      <c r="E48" s="86"/>
      <c r="F48" s="86"/>
      <c r="G48" s="86"/>
      <c r="J48" s="86"/>
      <c r="K48" s="86"/>
      <c r="L48" s="86"/>
      <c r="M48" s="87"/>
      <c r="N48" s="88"/>
      <c r="O48" s="88"/>
      <c r="P48" s="88"/>
      <c r="Q48" s="88"/>
      <c r="R48" s="88"/>
    </row>
    <row r="49" spans="1:18" ht="18" x14ac:dyDescent="0.25">
      <c r="A49" s="85"/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9"/>
      <c r="M49" s="90"/>
      <c r="N49" s="88"/>
      <c r="O49" s="88"/>
      <c r="P49" s="88"/>
      <c r="Q49" s="88"/>
      <c r="R49" s="88"/>
    </row>
    <row r="50" spans="1:18" ht="18" x14ac:dyDescent="0.25">
      <c r="A50" s="85"/>
      <c r="B50" s="86"/>
      <c r="C50" s="86"/>
      <c r="E50" s="86"/>
      <c r="F50" s="86"/>
      <c r="G50" s="86"/>
      <c r="H50" s="86"/>
      <c r="I50" s="86"/>
      <c r="J50" s="86"/>
      <c r="K50" s="86"/>
      <c r="L50" s="89"/>
      <c r="M50" s="90"/>
      <c r="N50" s="88"/>
      <c r="O50" s="88"/>
      <c r="P50" s="88"/>
      <c r="Q50" s="88"/>
      <c r="R50" s="88"/>
    </row>
    <row r="51" spans="1:18" ht="26.25" thickBot="1" x14ac:dyDescent="0.4">
      <c r="A51" s="49"/>
      <c r="B51" s="50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1"/>
    </row>
    <row r="53" spans="1:18" x14ac:dyDescent="0.25">
      <c r="I53" s="52"/>
      <c r="J53" s="52"/>
    </row>
    <row r="54" spans="1:18" x14ac:dyDescent="0.25">
      <c r="I54" s="52"/>
      <c r="J54" s="52"/>
    </row>
  </sheetData>
  <mergeCells count="6">
    <mergeCell ref="B2:M2"/>
    <mergeCell ref="B4:M4"/>
    <mergeCell ref="B6:D6"/>
    <mergeCell ref="E6:G6"/>
    <mergeCell ref="H6:J6"/>
    <mergeCell ref="K6:M6"/>
  </mergeCells>
  <pageMargins left="0.70866141732283472" right="0.23622047244094491" top="0.35433070866141736" bottom="0.35433070866141736" header="0.31496062992125984" footer="0.31496062992125984"/>
  <pageSetup paperSize="9" scale="47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C89FE7-825C-4DA7-B39D-022313766582}">
  <dimension ref="A2:H55"/>
  <sheetViews>
    <sheetView workbookViewId="0">
      <selection activeCell="G13" sqref="G13"/>
    </sheetView>
  </sheetViews>
  <sheetFormatPr defaultColWidth="8.7109375" defaultRowHeight="15.75" x14ac:dyDescent="0.25"/>
  <cols>
    <col min="1" max="1" width="8.7109375" style="88"/>
    <col min="2" max="2" width="15" style="88" customWidth="1"/>
    <col min="3" max="3" width="27" style="88" bestFit="1" customWidth="1"/>
    <col min="4" max="4" width="14.140625" style="88" customWidth="1"/>
    <col min="5" max="5" width="15.5703125" style="88" customWidth="1"/>
    <col min="6" max="16384" width="8.7109375" style="88"/>
  </cols>
  <sheetData>
    <row r="2" spans="1:5" x14ac:dyDescent="0.25">
      <c r="A2" s="121" t="s">
        <v>72</v>
      </c>
      <c r="B2" s="121"/>
      <c r="C2" s="121"/>
      <c r="D2" s="121"/>
      <c r="E2" s="122"/>
    </row>
    <row r="3" spans="1:5" x14ac:dyDescent="0.25">
      <c r="A3" s="91" t="s">
        <v>73</v>
      </c>
      <c r="B3" s="91" t="s">
        <v>16</v>
      </c>
      <c r="C3" s="123" t="s">
        <v>74</v>
      </c>
      <c r="D3" s="124"/>
      <c r="E3" s="125"/>
    </row>
    <row r="4" spans="1:5" x14ac:dyDescent="0.25">
      <c r="A4" s="91"/>
      <c r="B4" s="91"/>
      <c r="C4" s="91" t="s">
        <v>75</v>
      </c>
      <c r="D4" s="91" t="s">
        <v>76</v>
      </c>
      <c r="E4" s="91" t="s">
        <v>77</v>
      </c>
    </row>
    <row r="5" spans="1:5" x14ac:dyDescent="0.25">
      <c r="A5" s="91">
        <v>1</v>
      </c>
      <c r="B5" s="91" t="s">
        <v>20</v>
      </c>
      <c r="C5" s="91">
        <v>392872</v>
      </c>
      <c r="D5" s="91">
        <v>604568</v>
      </c>
      <c r="E5" s="91">
        <v>307140</v>
      </c>
    </row>
    <row r="6" spans="1:5" x14ac:dyDescent="0.25">
      <c r="A6" s="91">
        <v>2</v>
      </c>
      <c r="B6" s="91" t="s">
        <v>21</v>
      </c>
      <c r="C6" s="91">
        <v>140360</v>
      </c>
      <c r="D6" s="91">
        <v>100360</v>
      </c>
      <c r="E6" s="91">
        <v>59880</v>
      </c>
    </row>
    <row r="7" spans="1:5" x14ac:dyDescent="0.25">
      <c r="A7" s="91">
        <v>3</v>
      </c>
      <c r="B7" s="91" t="s">
        <v>22</v>
      </c>
      <c r="C7" s="91">
        <v>557446</v>
      </c>
      <c r="D7" s="91">
        <v>1055030</v>
      </c>
      <c r="E7" s="91">
        <v>701345</v>
      </c>
    </row>
    <row r="8" spans="1:5" x14ac:dyDescent="0.25">
      <c r="A8" s="91">
        <v>4</v>
      </c>
      <c r="B8" s="91" t="s">
        <v>23</v>
      </c>
      <c r="C8" s="91">
        <v>1746410</v>
      </c>
      <c r="D8" s="91">
        <v>2124756</v>
      </c>
      <c r="E8" s="91">
        <v>1658549</v>
      </c>
    </row>
    <row r="9" spans="1:5" x14ac:dyDescent="0.25">
      <c r="A9" s="91">
        <v>5</v>
      </c>
      <c r="B9" s="91" t="s">
        <v>24</v>
      </c>
      <c r="C9" s="91">
        <v>69741</v>
      </c>
      <c r="D9" s="91">
        <v>183348</v>
      </c>
      <c r="E9" s="91">
        <v>34269</v>
      </c>
    </row>
    <row r="10" spans="1:5" x14ac:dyDescent="0.25">
      <c r="A10" s="91">
        <v>6</v>
      </c>
      <c r="B10" s="91" t="s">
        <v>25</v>
      </c>
      <c r="C10" s="91">
        <v>390711</v>
      </c>
      <c r="D10" s="91">
        <v>643762</v>
      </c>
      <c r="E10" s="91">
        <v>535356</v>
      </c>
    </row>
    <row r="11" spans="1:5" x14ac:dyDescent="0.25">
      <c r="A11" s="91">
        <v>7</v>
      </c>
      <c r="B11" s="91" t="s">
        <v>26</v>
      </c>
      <c r="C11" s="91">
        <v>211522</v>
      </c>
      <c r="D11" s="91">
        <v>338158</v>
      </c>
      <c r="E11" s="91">
        <v>227083</v>
      </c>
    </row>
    <row r="12" spans="1:5" x14ac:dyDescent="0.25">
      <c r="A12" s="91">
        <v>8</v>
      </c>
      <c r="B12" s="91" t="s">
        <v>27</v>
      </c>
      <c r="C12" s="91">
        <v>433549</v>
      </c>
      <c r="D12" s="91">
        <v>326145</v>
      </c>
      <c r="E12" s="91">
        <v>213918</v>
      </c>
    </row>
    <row r="13" spans="1:5" x14ac:dyDescent="0.25">
      <c r="A13" s="91">
        <v>9</v>
      </c>
      <c r="B13" s="91" t="s">
        <v>28</v>
      </c>
      <c r="C13" s="91">
        <v>371839</v>
      </c>
      <c r="D13" s="91">
        <v>486629</v>
      </c>
      <c r="E13" s="91">
        <v>260140</v>
      </c>
    </row>
    <row r="14" spans="1:5" x14ac:dyDescent="0.25">
      <c r="A14" s="91">
        <v>10</v>
      </c>
      <c r="B14" s="91" t="s">
        <v>29</v>
      </c>
      <c r="C14" s="91">
        <v>4499807</v>
      </c>
      <c r="D14" s="91">
        <v>4708192</v>
      </c>
      <c r="E14" s="91">
        <v>3676996</v>
      </c>
    </row>
    <row r="15" spans="1:5" x14ac:dyDescent="0.25">
      <c r="A15" s="91">
        <v>11</v>
      </c>
      <c r="B15" s="91" t="s">
        <v>30</v>
      </c>
      <c r="C15" s="91">
        <v>265772</v>
      </c>
      <c r="D15" s="91">
        <v>295584</v>
      </c>
      <c r="E15" s="91">
        <v>212699</v>
      </c>
    </row>
    <row r="16" spans="1:5" x14ac:dyDescent="0.25">
      <c r="A16" s="91">
        <v>12</v>
      </c>
      <c r="B16" s="91" t="s">
        <v>31</v>
      </c>
      <c r="C16" s="91">
        <v>3370254</v>
      </c>
      <c r="D16" s="91">
        <v>5127646</v>
      </c>
      <c r="E16" s="91">
        <v>3898200</v>
      </c>
    </row>
    <row r="17" spans="1:5" x14ac:dyDescent="0.25">
      <c r="A17" s="91">
        <v>13</v>
      </c>
      <c r="B17" s="91" t="s">
        <v>32</v>
      </c>
      <c r="C17" s="91">
        <v>311194</v>
      </c>
      <c r="D17" s="91">
        <v>705465</v>
      </c>
      <c r="E17" s="91">
        <v>441275</v>
      </c>
    </row>
    <row r="18" spans="1:5" x14ac:dyDescent="0.25">
      <c r="A18" s="91">
        <v>14</v>
      </c>
      <c r="B18" s="91" t="s">
        <v>33</v>
      </c>
      <c r="C18" s="91">
        <v>1610192</v>
      </c>
      <c r="D18" s="91">
        <v>1563370</v>
      </c>
      <c r="E18" s="91">
        <v>1970776</v>
      </c>
    </row>
    <row r="19" spans="1:5" x14ac:dyDescent="0.25">
      <c r="A19" s="91">
        <v>15</v>
      </c>
      <c r="B19" s="91" t="s">
        <v>34</v>
      </c>
      <c r="C19" s="91">
        <v>1799263</v>
      </c>
      <c r="D19" s="91">
        <v>2510326</v>
      </c>
      <c r="E19" s="91">
        <v>3480086</v>
      </c>
    </row>
    <row r="20" spans="1:5" x14ac:dyDescent="0.25">
      <c r="A20" s="91">
        <v>16</v>
      </c>
      <c r="B20" s="91" t="s">
        <v>35</v>
      </c>
      <c r="C20" s="91">
        <v>50000</v>
      </c>
      <c r="D20" s="91">
        <v>0</v>
      </c>
      <c r="E20" s="91">
        <v>0</v>
      </c>
    </row>
    <row r="21" spans="1:5" x14ac:dyDescent="0.25">
      <c r="A21" s="91">
        <v>17</v>
      </c>
      <c r="B21" s="91" t="s">
        <v>36</v>
      </c>
      <c r="C21" s="91">
        <v>283073</v>
      </c>
      <c r="D21" s="91">
        <v>512514</v>
      </c>
      <c r="E21" s="91">
        <v>568600</v>
      </c>
    </row>
    <row r="22" spans="1:5" x14ac:dyDescent="0.25">
      <c r="A22" s="91">
        <v>18</v>
      </c>
      <c r="B22" s="91" t="s">
        <v>37</v>
      </c>
      <c r="C22" s="91">
        <v>0</v>
      </c>
      <c r="D22" s="91">
        <v>0</v>
      </c>
      <c r="E22" s="91">
        <v>0</v>
      </c>
    </row>
    <row r="23" spans="1:5" x14ac:dyDescent="0.25">
      <c r="A23" s="91">
        <v>19</v>
      </c>
      <c r="B23" s="91" t="s">
        <v>38</v>
      </c>
      <c r="C23" s="91">
        <v>989465</v>
      </c>
      <c r="D23" s="91">
        <v>1787181</v>
      </c>
      <c r="E23" s="91">
        <v>1339065</v>
      </c>
    </row>
    <row r="24" spans="1:5" x14ac:dyDescent="0.25">
      <c r="A24" s="91">
        <v>20</v>
      </c>
      <c r="B24" s="91" t="s">
        <v>39</v>
      </c>
      <c r="C24" s="91">
        <v>2355690</v>
      </c>
      <c r="D24" s="91">
        <v>2608240</v>
      </c>
      <c r="E24" s="91">
        <v>2112095</v>
      </c>
    </row>
    <row r="25" spans="1:5" x14ac:dyDescent="0.25">
      <c r="A25" s="91">
        <v>21</v>
      </c>
      <c r="B25" s="91" t="s">
        <v>40</v>
      </c>
      <c r="C25" s="91">
        <v>20150</v>
      </c>
      <c r="D25" s="91">
        <v>91668</v>
      </c>
      <c r="E25" s="91">
        <v>112678</v>
      </c>
    </row>
    <row r="26" spans="1:5" x14ac:dyDescent="0.25">
      <c r="A26" s="91">
        <v>22</v>
      </c>
      <c r="B26" s="91" t="s">
        <v>41</v>
      </c>
      <c r="C26" s="91">
        <v>20080</v>
      </c>
      <c r="D26" s="91">
        <v>0</v>
      </c>
      <c r="E26" s="91">
        <v>0</v>
      </c>
    </row>
    <row r="27" spans="1:5" x14ac:dyDescent="0.25">
      <c r="A27" s="91">
        <v>23</v>
      </c>
      <c r="B27" s="91" t="s">
        <v>42</v>
      </c>
      <c r="C27" s="91">
        <v>690647</v>
      </c>
      <c r="D27" s="91">
        <v>1104503</v>
      </c>
      <c r="E27" s="91">
        <v>863544</v>
      </c>
    </row>
    <row r="28" spans="1:5" x14ac:dyDescent="0.25">
      <c r="A28" s="91">
        <v>24</v>
      </c>
      <c r="B28" s="91" t="s">
        <v>43</v>
      </c>
      <c r="C28" s="91">
        <v>727480</v>
      </c>
      <c r="D28" s="91">
        <v>1178170</v>
      </c>
      <c r="E28" s="91">
        <v>916210</v>
      </c>
    </row>
    <row r="29" spans="1:5" x14ac:dyDescent="0.25">
      <c r="A29" s="91">
        <v>25</v>
      </c>
      <c r="B29" s="91" t="s">
        <v>44</v>
      </c>
      <c r="C29" s="91">
        <v>10134847</v>
      </c>
      <c r="D29" s="91">
        <v>11216971</v>
      </c>
      <c r="E29" s="91">
        <v>7792758</v>
      </c>
    </row>
    <row r="30" spans="1:5" x14ac:dyDescent="0.25">
      <c r="A30" s="91">
        <v>26</v>
      </c>
      <c r="B30" s="91" t="s">
        <v>45</v>
      </c>
      <c r="C30" s="91">
        <v>284539</v>
      </c>
      <c r="D30" s="91">
        <v>464991</v>
      </c>
      <c r="E30" s="91">
        <v>313891</v>
      </c>
    </row>
    <row r="31" spans="1:5" x14ac:dyDescent="0.25">
      <c r="A31" s="91">
        <v>27</v>
      </c>
      <c r="B31" s="91" t="s">
        <v>46</v>
      </c>
      <c r="C31" s="91">
        <v>750437</v>
      </c>
      <c r="D31" s="91">
        <v>679350</v>
      </c>
      <c r="E31" s="91">
        <v>383354</v>
      </c>
    </row>
    <row r="32" spans="1:5" x14ac:dyDescent="0.25">
      <c r="A32" s="91">
        <v>28</v>
      </c>
      <c r="B32" s="91" t="s">
        <v>47</v>
      </c>
      <c r="C32" s="91">
        <v>297173</v>
      </c>
      <c r="D32" s="91">
        <v>527504</v>
      </c>
      <c r="E32" s="91">
        <v>288380</v>
      </c>
    </row>
    <row r="33" spans="1:5" x14ac:dyDescent="0.25">
      <c r="A33" s="91">
        <v>29</v>
      </c>
      <c r="B33" s="91" t="s">
        <v>48</v>
      </c>
      <c r="C33" s="91">
        <v>668409</v>
      </c>
      <c r="D33" s="91">
        <v>436917</v>
      </c>
      <c r="E33" s="91">
        <v>381746</v>
      </c>
    </row>
    <row r="34" spans="1:5" x14ac:dyDescent="0.25">
      <c r="A34" s="91">
        <v>30</v>
      </c>
      <c r="B34" s="91" t="s">
        <v>49</v>
      </c>
      <c r="C34" s="91">
        <v>13645</v>
      </c>
      <c r="D34" s="91">
        <v>115258</v>
      </c>
      <c r="E34" s="91">
        <v>0</v>
      </c>
    </row>
    <row r="35" spans="1:5" x14ac:dyDescent="0.25">
      <c r="A35" s="91">
        <v>31</v>
      </c>
      <c r="B35" s="91" t="s">
        <v>50</v>
      </c>
      <c r="C35" s="91">
        <v>527420</v>
      </c>
      <c r="D35" s="91">
        <v>1080570</v>
      </c>
      <c r="E35" s="91">
        <v>1232835</v>
      </c>
    </row>
    <row r="36" spans="1:5" x14ac:dyDescent="0.25">
      <c r="A36" s="91">
        <v>32</v>
      </c>
      <c r="B36" s="91" t="s">
        <v>51</v>
      </c>
      <c r="C36" s="91">
        <v>1251960</v>
      </c>
      <c r="D36" s="91">
        <v>1895639</v>
      </c>
      <c r="E36" s="91">
        <v>1839861</v>
      </c>
    </row>
    <row r="37" spans="1:5" x14ac:dyDescent="0.25">
      <c r="A37" s="91">
        <v>33</v>
      </c>
      <c r="B37" s="91" t="s">
        <v>52</v>
      </c>
      <c r="C37" s="91">
        <v>2511944</v>
      </c>
      <c r="D37" s="91">
        <v>3732535</v>
      </c>
      <c r="E37" s="91">
        <v>3191527</v>
      </c>
    </row>
    <row r="38" spans="1:5" x14ac:dyDescent="0.25">
      <c r="A38" s="91">
        <v>34</v>
      </c>
      <c r="B38" s="91" t="s">
        <v>53</v>
      </c>
      <c r="C38" s="91">
        <v>60644</v>
      </c>
      <c r="D38" s="91">
        <v>70302</v>
      </c>
      <c r="E38" s="91">
        <v>34269</v>
      </c>
    </row>
    <row r="39" spans="1:5" x14ac:dyDescent="0.25">
      <c r="A39" s="91">
        <v>35</v>
      </c>
      <c r="B39" s="91" t="s">
        <v>54</v>
      </c>
      <c r="C39" s="91">
        <v>65483</v>
      </c>
      <c r="D39" s="91">
        <v>33928</v>
      </c>
      <c r="E39" s="91">
        <v>32042</v>
      </c>
    </row>
    <row r="40" spans="1:5" x14ac:dyDescent="0.25">
      <c r="A40" s="91">
        <v>36</v>
      </c>
      <c r="B40" s="91" t="s">
        <v>55</v>
      </c>
      <c r="C40" s="91">
        <v>0</v>
      </c>
      <c r="D40" s="91">
        <v>0</v>
      </c>
      <c r="E40" s="91">
        <v>0</v>
      </c>
    </row>
    <row r="41" spans="1:5" x14ac:dyDescent="0.25">
      <c r="A41" s="91">
        <v>37</v>
      </c>
      <c r="B41" s="91" t="s">
        <v>56</v>
      </c>
      <c r="C41" s="91">
        <v>165000</v>
      </c>
      <c r="D41" s="91">
        <v>0</v>
      </c>
      <c r="E41" s="91">
        <v>0</v>
      </c>
    </row>
    <row r="42" spans="1:5" x14ac:dyDescent="0.25">
      <c r="A42" s="91"/>
      <c r="B42" s="91" t="s">
        <v>78</v>
      </c>
      <c r="C42" s="91">
        <v>38039018</v>
      </c>
      <c r="D42" s="91">
        <v>48309580</v>
      </c>
      <c r="E42" s="91">
        <v>39080567</v>
      </c>
    </row>
    <row r="44" spans="1:5" x14ac:dyDescent="0.25">
      <c r="A44" s="121" t="s">
        <v>79</v>
      </c>
      <c r="B44" s="121"/>
      <c r="C44" s="121"/>
      <c r="D44" s="122"/>
    </row>
    <row r="45" spans="1:5" x14ac:dyDescent="0.25">
      <c r="A45" s="91"/>
      <c r="B45" s="91"/>
      <c r="C45" s="91"/>
      <c r="D45" s="91"/>
    </row>
    <row r="46" spans="1:5" x14ac:dyDescent="0.25">
      <c r="A46" s="91" t="s">
        <v>80</v>
      </c>
      <c r="B46" s="91" t="s">
        <v>81</v>
      </c>
      <c r="C46" s="91" t="s">
        <v>82</v>
      </c>
      <c r="D46" s="91"/>
    </row>
    <row r="47" spans="1:5" x14ac:dyDescent="0.25">
      <c r="A47" s="91"/>
      <c r="B47" s="91"/>
      <c r="C47" s="91" t="s">
        <v>83</v>
      </c>
      <c r="D47" s="91" t="s">
        <v>84</v>
      </c>
    </row>
    <row r="48" spans="1:5" x14ac:dyDescent="0.25">
      <c r="A48" s="91">
        <v>1</v>
      </c>
      <c r="B48" s="91" t="s">
        <v>75</v>
      </c>
      <c r="C48" s="91">
        <v>25227.025000000001</v>
      </c>
      <c r="D48" s="91">
        <v>44320975</v>
      </c>
    </row>
    <row r="49" spans="1:8" x14ac:dyDescent="0.25">
      <c r="A49" s="91">
        <v>2</v>
      </c>
      <c r="B49" s="91" t="s">
        <v>76</v>
      </c>
      <c r="C49" s="91">
        <v>41012.309000000001</v>
      </c>
      <c r="D49" s="91">
        <v>72930998</v>
      </c>
    </row>
    <row r="50" spans="1:8" x14ac:dyDescent="0.25">
      <c r="A50" s="91">
        <v>3</v>
      </c>
      <c r="B50" s="91" t="s">
        <v>77</v>
      </c>
      <c r="C50" s="91">
        <v>25654.111000000001</v>
      </c>
      <c r="D50" s="91">
        <v>45115689</v>
      </c>
    </row>
    <row r="51" spans="1:8" x14ac:dyDescent="0.25">
      <c r="A51" s="124" t="s">
        <v>9</v>
      </c>
      <c r="B51" s="125"/>
      <c r="C51" s="91">
        <v>91893.445000000007</v>
      </c>
      <c r="D51" s="91">
        <v>162367662</v>
      </c>
    </row>
    <row r="54" spans="1:8" x14ac:dyDescent="0.25">
      <c r="A54" s="92" t="s">
        <v>85</v>
      </c>
      <c r="B54" s="92"/>
      <c r="C54" s="92"/>
      <c r="D54" s="92"/>
      <c r="E54" s="92"/>
      <c r="F54" s="92"/>
      <c r="G54" s="92"/>
      <c r="H54" s="92"/>
    </row>
    <row r="55" spans="1:8" x14ac:dyDescent="0.25">
      <c r="A55" s="92"/>
      <c r="B55" s="92"/>
      <c r="C55" s="92"/>
      <c r="D55" s="92"/>
      <c r="E55" s="92"/>
      <c r="F55" s="92"/>
      <c r="G55" s="92"/>
      <c r="H55" s="92"/>
    </row>
  </sheetData>
  <mergeCells count="4">
    <mergeCell ref="A2:E2"/>
    <mergeCell ref="C3:E3"/>
    <mergeCell ref="A44:D44"/>
    <mergeCell ref="A51:B5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6</vt:i4>
      </vt:variant>
    </vt:vector>
  </HeadingPairs>
  <TitlesOfParts>
    <vt:vector size="13" baseType="lpstr">
      <vt:lpstr>Imports</vt:lpstr>
      <vt:lpstr>Truck Out PMS </vt:lpstr>
      <vt:lpstr>Truck Out AGO</vt:lpstr>
      <vt:lpstr>Truck Out HHK</vt:lpstr>
      <vt:lpstr>Truck Out ATK</vt:lpstr>
      <vt:lpstr>Truck Out Summary</vt:lpstr>
      <vt:lpstr>LPG Truck Out and Imports</vt:lpstr>
      <vt:lpstr>Imports!Print_Area</vt:lpstr>
      <vt:lpstr>'Truck Out AGO'!Print_Area</vt:lpstr>
      <vt:lpstr>'Truck Out ATK'!Print_Area</vt:lpstr>
      <vt:lpstr>'Truck Out HHK'!Print_Area</vt:lpstr>
      <vt:lpstr>'Truck Out PMS '!Print_Area</vt:lpstr>
      <vt:lpstr>'Truck Out Summary'!Print_Area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Vivian F. Daku</dc:creator>
  <cp:lastModifiedBy>Yemi Kale</cp:lastModifiedBy>
  <cp:lastPrinted>2018-10-18T11:31:06Z</cp:lastPrinted>
  <dcterms:created xsi:type="dcterms:W3CDTF">2018-10-18T11:24:28Z</dcterms:created>
  <dcterms:modified xsi:type="dcterms:W3CDTF">2018-11-01T20:40:00Z</dcterms:modified>
</cp:coreProperties>
</file>